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Module Inventory" sheetId="2" state="visible" r:id="rId2"/>
    <sheet xmlns:r="http://schemas.openxmlformats.org/officeDocument/2006/relationships" name="CBOM Field Readiness" sheetId="3" state="visible" r:id="rId3"/>
  </sheets>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b val="1"/>
      <color rgb="00FFFFFF"/>
      <sz val="15"/>
    </font>
    <font>
      <i val="1"/>
      <color rgb="004A5058"/>
      <sz val="9.5"/>
    </font>
    <font>
      <b val="1"/>
      <color rgb="001A2A3A"/>
      <sz val="9.5"/>
    </font>
    <font>
      <color rgb="00333333"/>
      <sz val="10"/>
    </font>
    <font>
      <b val="1"/>
      <color rgb="00FFFFFF"/>
      <sz val="9.5"/>
    </font>
    <font>
      <b val="1"/>
      <color rgb="00FFFFFF"/>
      <sz val="9"/>
    </font>
    <font>
      <i val="1"/>
      <color rgb="008892A0"/>
      <sz val="9"/>
    </font>
    <font>
      <sz val="9"/>
    </font>
    <font>
      <b val="1"/>
      <sz val="9.5"/>
    </font>
    <font>
      <sz val="9.5"/>
    </font>
    <font>
      <b val="1"/>
      <sz val="11"/>
    </font>
    <font>
      <b val="1"/>
      <sz val="12"/>
    </font>
    <font>
      <i val="1"/>
      <color rgb="006B7785"/>
      <sz val="9"/>
    </font>
  </fonts>
  <fills count="9">
    <fill>
      <patternFill/>
    </fill>
    <fill>
      <patternFill patternType="gray125"/>
    </fill>
    <fill>
      <patternFill patternType="solid">
        <fgColor rgb="001A2A3A"/>
      </patternFill>
    </fill>
    <fill>
      <patternFill patternType="solid">
        <fgColor rgb="00C9A227"/>
      </patternFill>
    </fill>
    <fill>
      <patternFill patternType="solid">
        <fgColor rgb="00B91C1C"/>
      </patternFill>
    </fill>
    <fill>
      <patternFill patternType="solid">
        <fgColor rgb="00FFF9E6"/>
      </patternFill>
    </fill>
    <fill>
      <patternFill patternType="solid">
        <fgColor rgb="00EEF1F4"/>
      </patternFill>
    </fill>
    <fill>
      <patternFill patternType="solid">
        <fgColor rgb="00D97706"/>
      </patternFill>
    </fill>
    <fill>
      <patternFill patternType="solid">
        <fgColor rgb="00F8F9FB"/>
      </patternFill>
    </fill>
  </fills>
  <borders count="2">
    <border>
      <left/>
      <right/>
      <top/>
      <bottom/>
      <diagonal/>
    </border>
    <border>
      <left style="thin">
        <color rgb="00D5DBE1"/>
      </left>
      <right style="thin">
        <color rgb="00D5DBE1"/>
      </right>
      <top style="thin">
        <color rgb="00D5DBE1"/>
      </top>
      <bottom style="thin">
        <color rgb="00D5DBE1"/>
      </bottom>
    </border>
  </borders>
  <cellStyleXfs count="1">
    <xf numFmtId="0" fontId="0" fillId="0" borderId="0"/>
  </cellStyleXfs>
  <cellXfs count="19">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vertical="top" wrapText="1" indent="1"/>
    </xf>
    <xf numFmtId="0" fontId="5" fillId="4" borderId="0" applyAlignment="1" pivotButton="0" quotePrefix="0" xfId="0">
      <alignment vertical="center" wrapText="1" indent="1"/>
    </xf>
    <xf numFmtId="0" fontId="6" fillId="4" borderId="1" applyAlignment="1" pivotButton="0" quotePrefix="0" xfId="0">
      <alignment horizontal="center" vertical="center" wrapText="1"/>
    </xf>
    <xf numFmtId="0" fontId="7" fillId="0" borderId="1" applyAlignment="1" pivotButton="0" quotePrefix="0" xfId="0">
      <alignment vertical="top" wrapText="1"/>
    </xf>
    <xf numFmtId="0" fontId="8" fillId="5" borderId="1" applyAlignment="1" pivotButton="0" quotePrefix="0" xfId="0">
      <alignment vertical="top" wrapText="1"/>
    </xf>
    <xf numFmtId="0" fontId="8" fillId="6" borderId="1" applyAlignment="1" pivotButton="0" quotePrefix="0" xfId="0">
      <alignment vertical="top" wrapText="1"/>
    </xf>
    <xf numFmtId="0" fontId="6" fillId="7" borderId="1" applyAlignment="1" pivotButton="0" quotePrefix="0" xfId="0">
      <alignment horizontal="center" vertical="center" wrapText="1"/>
    </xf>
    <xf numFmtId="0" fontId="9" fillId="8" borderId="1" applyAlignment="1" pivotButton="0" quotePrefix="0" xfId="0">
      <alignment vertical="top" wrapText="1"/>
    </xf>
    <xf numFmtId="0" fontId="10" fillId="8" borderId="1" applyAlignment="1" pivotButton="0" quotePrefix="0" xfId="0">
      <alignment vertical="top" wrapText="1"/>
    </xf>
    <xf numFmtId="0" fontId="10" fillId="5" borderId="1" applyAlignment="1" pivotButton="0" quotePrefix="0" xfId="0">
      <alignment vertical="top" wrapText="1"/>
    </xf>
    <xf numFmtId="0" fontId="10" fillId="6" borderId="1" applyAlignment="1" pivotButton="0" quotePrefix="0" xfId="0">
      <alignment vertical="top" wrapText="1"/>
    </xf>
    <xf numFmtId="0" fontId="11" fillId="0" borderId="0" pivotButton="0" quotePrefix="0" xfId="0"/>
    <xf numFmtId="0" fontId="12" fillId="6" borderId="1" pivotButton="0" quotePrefix="0" xfId="0"/>
    <xf numFmtId="0" fontId="9" fillId="0" borderId="1" applyAlignment="1" pivotButton="0" quotePrefix="0" xfId="0">
      <alignment vertical="center" wrapText="1"/>
    </xf>
    <xf numFmtId="0" fontId="13" fillId="0" borderId="0" applyAlignment="1" pivotButton="0" quotePrefix="0" xfId="0">
      <alignment vertical="top" wrapText="1" indent="1"/>
    </xf>
  </cellXfs>
  <cellStyles count="1">
    <cellStyle name="Normal" xfId="0" builtinId="0" hidden="0"/>
  </cellStyles>
  <dxfs count="1">
    <dxf>
      <font>
        <b val="1"/>
        <color rgb="00922B21"/>
      </font>
      <fill>
        <patternFill patternType="solid">
          <f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26" customWidth="1" min="1" max="1"/>
    <col width="22" customWidth="1" min="2" max="2"/>
    <col width="22" customWidth="1" min="3" max="3"/>
    <col width="22" customWidth="1" min="4" max="4"/>
    <col width="22" customWidth="1" min="5" max="5"/>
    <col width="22" customWidth="1" min="6" max="6"/>
  </cols>
  <sheetData>
    <row r="1" ht="30" customHeight="1">
      <c r="A1" s="1" t="inlineStr">
        <is>
          <t>Cryptographic Bill of Materials and FIPS 140-3 Readiness</t>
        </is>
      </c>
    </row>
    <row r="2" ht="32" customHeight="1">
      <c r="A2" s="2" t="inlineStr">
        <is>
          <t>Read this sheet before entering data. It states what the instrument does, what it does not do, and which cells you are expected to change.</t>
        </is>
      </c>
    </row>
    <row r="4" ht="26" customHeight="1">
      <c r="A4" s="3" t="inlineStr">
        <is>
          <t>WHY THIS INSTRUMENT IS NEW</t>
        </is>
      </c>
    </row>
    <row r="5" ht="28" customHeight="1">
      <c r="A5" s="4" t="inlineStr">
        <is>
          <t>It did not exist in the original nine. It was added after the September 2026 industry scan because a named, dated artefact requirement appeared that none of the other instruments covers.</t>
        </is>
      </c>
    </row>
    <row r="6" ht="70" customHeight="1">
      <c r="A6" s="4" t="inlineStr">
        <is>
          <t>Executive Order 14412 of 22 June 2026 directs CISA and NIST to publish, within 270 days, guidance on the minimum elements of a Cryptographic Bill of Materials: a machine readable inventory that enables automated assessment of the cryptographic assets used by a hardware or software element. Guidance is therefore due around March 2027, and the pattern set by the Software Bill of Materials says a supplier questionnaire follows within about a year of that.</t>
        </is>
      </c>
    </row>
    <row r="7" ht="42" customHeight="1">
      <c r="A7" s="4" t="inlineStr">
        <is>
          <t>Separately, on 21 September 2026 all remaining FIPS 140-2 certificates move to Historical status. From that date only FIPS 140-3 validated modules may be used for new United States federal procurement. That is a procurement gate, not a security recommendation.</t>
        </is>
      </c>
    </row>
    <row r="8" ht="26" customHeight="1">
      <c r="A8" s="3" t="inlineStr">
        <is>
          <t>WHAT IT DOES</t>
        </is>
      </c>
    </row>
    <row r="9" ht="56" customHeight="1">
      <c r="A9" s="4" t="inlineStr">
        <is>
          <t>Two working sheets. MODULE INVENTORY tracks every cryptographic module by validation status against the 140-3 gate, and flags the ones that will block a federal sale. CBOM FIELD READINESS scores whether you could produce a machine readable cryptographic inventory today, field by field, so that when the minimum elements are published you are mapping an existing structure rather than starting one.</t>
        </is>
      </c>
    </row>
    <row r="10" ht="26" customHeight="1">
      <c r="A10" s="3" t="inlineStr">
        <is>
          <t>THE POINT OF DOING IT NOW</t>
        </is>
      </c>
    </row>
    <row r="11" ht="56" customHeight="1">
      <c r="A11" s="4" t="inlineStr">
        <is>
          <t>The minimum elements are not published yet. Building the census now in a structure that can be exported rather than rewritten is cheap. Building it after a customer asks for it, in the shape that customer specifies, is not. This is the same argument the book makes for the AI bill of materials in Chapter 8, applied to cryptography.</t>
        </is>
      </c>
    </row>
    <row r="12" ht="26" customHeight="1">
      <c r="A12" s="3" t="inlineStr">
        <is>
          <t>WHAT THIS IS NOT</t>
        </is>
      </c>
    </row>
    <row r="13" ht="56" customHeight="1">
      <c r="A13" s="4" t="inlineStr">
        <is>
          <t>Not a CBOM. A CBOM is machine readable and generated from the estate. This is the readiness assessment that tells you whether you could generate one, and the module register that answers the immediate procurement question. Field names are anticipated from the SBOM precedent and the order text, and must be reconciled against the published minimum elements when they appear. Not legal, technical or financial advice.</t>
        </is>
      </c>
    </row>
    <row r="14" ht="26" customHeight="1">
      <c r="A14" s="3" t="inlineStr">
        <is>
          <t>METHOD</t>
        </is>
      </c>
    </row>
    <row r="15" ht="28" customHeight="1">
      <c r="A15" s="4" t="inlineStr">
        <is>
          <t>From When Agents Rule, Chapters 6, 8 and 13, extended to Executive Order 14412. Pairs with the Cryptographic Census and Quantum Migration Workbook, which holds the algorithm level detail.</t>
        </is>
      </c>
    </row>
  </sheetData>
  <mergeCells count="14">
    <mergeCell ref="A2:F2"/>
    <mergeCell ref="A11:F11"/>
    <mergeCell ref="A10:F10"/>
    <mergeCell ref="A13:F13"/>
    <mergeCell ref="A14:F14"/>
    <mergeCell ref="A1:F1"/>
    <mergeCell ref="A5:F5"/>
    <mergeCell ref="A9:F9"/>
    <mergeCell ref="A8:F8"/>
    <mergeCell ref="A6:F6"/>
    <mergeCell ref="A12:F12"/>
    <mergeCell ref="A4:F4"/>
    <mergeCell ref="A15:F15"/>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255"/>
  <sheetViews>
    <sheetView workbookViewId="0">
      <pane ySplit="4" topLeftCell="A5" activePane="bottomLeft" state="frozen"/>
      <selection pane="bottomLeft" activeCell="A1" sqref="A1"/>
    </sheetView>
  </sheetViews>
  <sheetFormatPr baseColWidth="8" defaultRowHeight="15"/>
  <cols>
    <col width="7" customWidth="1" min="1" max="1"/>
    <col width="26" customWidth="1" min="2" max="2"/>
    <col width="12" customWidth="1" min="3" max="3"/>
    <col width="20" customWidth="1" min="4" max="4"/>
    <col width="28" customWidth="1" min="5" max="5"/>
    <col width="20" customWidth="1" min="6" max="6"/>
    <col width="15" customWidth="1" min="7" max="7"/>
    <col width="15" customWidth="1" min="8" max="8"/>
    <col width="28" customWidth="1" min="9" max="9"/>
    <col width="14" customWidth="1" min="10" max="10"/>
    <col width="15" customWidth="1" min="11" max="11"/>
    <col width="17" customWidth="1" min="12" max="12"/>
    <col width="15" customWidth="1" min="13" max="13"/>
    <col width="24" customWidth="1" min="14" max="14"/>
    <col width="20" customWidth="1" min="15" max="15"/>
    <col width="14" customWidth="1" min="16" max="16"/>
    <col width="12" customWidth="1" min="17" max="17"/>
    <col width="40" customWidth="1" min="18" max="18"/>
  </cols>
  <sheetData>
    <row r="1" ht="30" customHeight="1">
      <c r="A1" s="1" t="inlineStr">
        <is>
          <t>CRYPTOGRAPHIC MODULE INVENTORY</t>
        </is>
      </c>
    </row>
    <row r="2" ht="32" customHeight="1">
      <c r="A2" s="2" t="inlineStr">
        <is>
          <t>One row per module. The verdict column answers the only question a procurement team will ask on 22 September 2026: can this be used in a new federal sale, yes or no. Verdict, procurement impact and days remaining are calculated.</t>
        </is>
      </c>
    </row>
    <row r="3" ht="26" customHeight="1">
      <c r="A3" s="5" t="inlineStr">
        <is>
          <t>FIPS 140-2 CERTIFICATES MOVE TO HISTORICAL ON 21 SEPTEMBER 2026. AFTER THAT DATE ONLY 140-3 VALIDATED MODULES MAY BE USED FOR NEW FEDERAL PROCUREMENT.</t>
        </is>
      </c>
    </row>
    <row r="4" ht="34" customHeight="1">
      <c r="A4" s="6" t="inlineStr">
        <is>
          <t>Ref</t>
        </is>
      </c>
      <c r="B4" s="6" t="inlineStr">
        <is>
          <t>Module or library</t>
        </is>
      </c>
      <c r="C4" s="6" t="inlineStr">
        <is>
          <t>Version</t>
        </is>
      </c>
      <c r="D4" s="6" t="inlineStr">
        <is>
          <t>Vendor</t>
        </is>
      </c>
      <c r="E4" s="6" t="inlineStr">
        <is>
          <t>Where used</t>
        </is>
      </c>
      <c r="F4" s="6" t="inlineStr">
        <is>
          <t>Validation status</t>
        </is>
      </c>
      <c r="G4" s="6" t="inlineStr">
        <is>
          <t>Certificate number</t>
        </is>
      </c>
      <c r="H4" s="6" t="inlineStr">
        <is>
          <t>Validation expiry</t>
        </is>
      </c>
      <c r="I4" s="6" t="inlineStr">
        <is>
          <t>Algorithms provided</t>
        </is>
      </c>
      <c r="J4" s="6" t="inlineStr">
        <is>
          <t>Quantum vulnerable</t>
        </is>
      </c>
      <c r="K4" s="6" t="inlineStr">
        <is>
          <t>Post quantum capable</t>
        </is>
      </c>
      <c r="L4" s="6" t="inlineStr">
        <is>
          <t>Used in federal facing system</t>
        </is>
      </c>
      <c r="M4" s="6" t="inlineStr">
        <is>
          <t>Procurement impact</t>
        </is>
      </c>
      <c r="N4" s="6" t="inlineStr">
        <is>
          <t>Replacement identified</t>
        </is>
      </c>
      <c r="O4" s="6" t="inlineStr">
        <is>
          <t>Owner</t>
        </is>
      </c>
      <c r="P4" s="6" t="inlineStr">
        <is>
          <t>Action by date</t>
        </is>
      </c>
      <c r="Q4" s="6" t="inlineStr">
        <is>
          <t>Days remaining</t>
        </is>
      </c>
      <c r="R4" s="6" t="inlineStr">
        <is>
          <t>Verdict</t>
        </is>
      </c>
    </row>
    <row r="5">
      <c r="A5" s="7" t="inlineStr">
        <is>
          <t>EX</t>
        </is>
      </c>
      <c r="B5" s="7" t="inlineStr">
        <is>
          <t>OpenSSL FIPS provider</t>
        </is>
      </c>
      <c r="C5" s="7" t="inlineStr">
        <is>
          <t>3.1.2</t>
        </is>
      </c>
      <c r="D5" s="7" t="inlineStr">
        <is>
          <t>Open source</t>
        </is>
      </c>
      <c r="E5" s="7" t="inlineStr">
        <is>
          <t>Payment gateway, API edge</t>
        </is>
      </c>
      <c r="F5" s="7" t="inlineStr">
        <is>
          <t>FIPS 140-2 validated</t>
        </is>
      </c>
      <c r="G5" s="7" t="inlineStr">
        <is>
          <t>4282</t>
        </is>
      </c>
      <c r="H5" s="7" t="inlineStr">
        <is>
          <t>2026-09-21</t>
        </is>
      </c>
      <c r="I5" s="7" t="inlineStr">
        <is>
          <t>AES-256, RSA-2048, ECDSA P-256</t>
        </is>
      </c>
      <c r="J5" s="7" t="inlineStr">
        <is>
          <t>Yes</t>
        </is>
      </c>
      <c r="K5" s="7" t="inlineStr">
        <is>
          <t>No</t>
        </is>
      </c>
      <c r="L5" s="7" t="inlineStr">
        <is>
          <t>Yes</t>
        </is>
      </c>
      <c r="M5" s="7" t="inlineStr"/>
      <c r="N5" s="7" t="inlineStr">
        <is>
          <t>ML-KEM via 3.5 provider</t>
        </is>
      </c>
      <c r="O5" s="7" t="inlineStr">
        <is>
          <t>D. Park, Platform Security</t>
        </is>
      </c>
      <c r="P5" s="7" t="inlineStr">
        <is>
          <t>2026-09-21</t>
        </is>
      </c>
      <c r="Q5" s="7" t="inlineStr"/>
      <c r="R5" s="7" t="inlineStr"/>
    </row>
    <row r="6">
      <c r="A6" s="8" t="n"/>
      <c r="B6" s="8" t="n"/>
      <c r="C6" s="8" t="n"/>
      <c r="D6" s="8" t="n"/>
      <c r="E6" s="8" t="n"/>
      <c r="F6" s="8" t="n"/>
      <c r="G6" s="8" t="n"/>
      <c r="H6" s="8" t="n"/>
      <c r="I6" s="8" t="n"/>
      <c r="J6" s="8" t="n"/>
      <c r="K6" s="8" t="n"/>
      <c r="L6" s="8" t="n"/>
      <c r="M6" s="9">
        <f>IF(B6="","",IF(F6="FIPS 140-3 validated","Clear for new procurement",IF(OR(F6="FIPS 140-2 validated",F6="Historical"),IF(L6="Yes","BLOCKS new federal sale from 21 Sep 2026","Not federal facing, but now on a retired standard"),IF(F6="In validation queue","Pending. Treat as unvalidated until the certificate issues","Unvalidated"))))</f>
        <v/>
      </c>
      <c r="N6" s="8" t="n"/>
      <c r="O6" s="8" t="n"/>
      <c r="P6" s="8" t="n"/>
      <c r="Q6" s="9">
        <f>IF(P6="","",P6-TODAY())</f>
        <v/>
      </c>
      <c r="R6" s="9">
        <f>IF(B6="","",IF(AND(L6="Yes",F6&lt;&gt;"FIPS 140-3 validated"),"REPLACE OR REVALIDATE. This module cannot support a new federal sale and the date has passed or is days away.",IF(AND(J6="Yes",K6="No"),"Quantum vulnerable with no post quantum path. Put this module on the migration roadmap as a Wave 1 item.",IF(AND(J6="Yes",K6="Yes"),"Capable but not migrated. Confirm the negotiated algorithm in production, not the configured one.",IF(AND(N6="",OR(F6="FIPS 140-2 validated",F6="Historical",F6="Not validated")),"No replacement identified for a module on a retired or unvalidated standard. Identify one before the certificate lapses, not after.","Maintain and re verify at the next certificate review.")))))</f>
        <v/>
      </c>
    </row>
    <row r="7">
      <c r="A7" s="8" t="n"/>
      <c r="B7" s="8" t="n"/>
      <c r="C7" s="8" t="n"/>
      <c r="D7" s="8" t="n"/>
      <c r="E7" s="8" t="n"/>
      <c r="F7" s="8" t="n"/>
      <c r="G7" s="8" t="n"/>
      <c r="H7" s="8" t="n"/>
      <c r="I7" s="8" t="n"/>
      <c r="J7" s="8" t="n"/>
      <c r="K7" s="8" t="n"/>
      <c r="L7" s="8" t="n"/>
      <c r="M7" s="9">
        <f>IF(B7="","",IF(F7="FIPS 140-3 validated","Clear for new procurement",IF(OR(F7="FIPS 140-2 validated",F7="Historical"),IF(L7="Yes","BLOCKS new federal sale from 21 Sep 2026","Not federal facing, but now on a retired standard"),IF(F7="In validation queue","Pending. Treat as unvalidated until the certificate issues","Unvalidated"))))</f>
        <v/>
      </c>
      <c r="N7" s="8" t="n"/>
      <c r="O7" s="8" t="n"/>
      <c r="P7" s="8" t="n"/>
      <c r="Q7" s="9">
        <f>IF(P7="","",P7-TODAY())</f>
        <v/>
      </c>
      <c r="R7" s="9">
        <f>IF(B7="","",IF(AND(L7="Yes",F7&lt;&gt;"FIPS 140-3 validated"),"REPLACE OR REVALIDATE. This module cannot support a new federal sale and the date has passed or is days away.",IF(AND(J7="Yes",K7="No"),"Quantum vulnerable with no post quantum path. Put this module on the migration roadmap as a Wave 1 item.",IF(AND(J7="Yes",K7="Yes"),"Capable but not migrated. Confirm the negotiated algorithm in production, not the configured one.",IF(AND(N7="",OR(F7="FIPS 140-2 validated",F7="Historical",F7="Not validated")),"No replacement identified for a module on a retired or unvalidated standard. Identify one before the certificate lapses, not after.","Maintain and re verify at the next certificate review.")))))</f>
        <v/>
      </c>
    </row>
    <row r="8">
      <c r="A8" s="8" t="n"/>
      <c r="B8" s="8" t="n"/>
      <c r="C8" s="8" t="n"/>
      <c r="D8" s="8" t="n"/>
      <c r="E8" s="8" t="n"/>
      <c r="F8" s="8" t="n"/>
      <c r="G8" s="8" t="n"/>
      <c r="H8" s="8" t="n"/>
      <c r="I8" s="8" t="n"/>
      <c r="J8" s="8" t="n"/>
      <c r="K8" s="8" t="n"/>
      <c r="L8" s="8" t="n"/>
      <c r="M8" s="9">
        <f>IF(B8="","",IF(F8="FIPS 140-3 validated","Clear for new procurement",IF(OR(F8="FIPS 140-2 validated",F8="Historical"),IF(L8="Yes","BLOCKS new federal sale from 21 Sep 2026","Not federal facing, but now on a retired standard"),IF(F8="In validation queue","Pending. Treat as unvalidated until the certificate issues","Unvalidated"))))</f>
        <v/>
      </c>
      <c r="N8" s="8" t="n"/>
      <c r="O8" s="8" t="n"/>
      <c r="P8" s="8" t="n"/>
      <c r="Q8" s="9">
        <f>IF(P8="","",P8-TODAY())</f>
        <v/>
      </c>
      <c r="R8" s="9">
        <f>IF(B8="","",IF(AND(L8="Yes",F8&lt;&gt;"FIPS 140-3 validated"),"REPLACE OR REVALIDATE. This module cannot support a new federal sale and the date has passed or is days away.",IF(AND(J8="Yes",K8="No"),"Quantum vulnerable with no post quantum path. Put this module on the migration roadmap as a Wave 1 item.",IF(AND(J8="Yes",K8="Yes"),"Capable but not migrated. Confirm the negotiated algorithm in production, not the configured one.",IF(AND(N8="",OR(F8="FIPS 140-2 validated",F8="Historical",F8="Not validated")),"No replacement identified for a module on a retired or unvalidated standard. Identify one before the certificate lapses, not after.","Maintain and re verify at the next certificate review.")))))</f>
        <v/>
      </c>
    </row>
    <row r="9">
      <c r="A9" s="8" t="n"/>
      <c r="B9" s="8" t="n"/>
      <c r="C9" s="8" t="n"/>
      <c r="D9" s="8" t="n"/>
      <c r="E9" s="8" t="n"/>
      <c r="F9" s="8" t="n"/>
      <c r="G9" s="8" t="n"/>
      <c r="H9" s="8" t="n"/>
      <c r="I9" s="8" t="n"/>
      <c r="J9" s="8" t="n"/>
      <c r="K9" s="8" t="n"/>
      <c r="L9" s="8" t="n"/>
      <c r="M9" s="9">
        <f>IF(B9="","",IF(F9="FIPS 140-3 validated","Clear for new procurement",IF(OR(F9="FIPS 140-2 validated",F9="Historical"),IF(L9="Yes","BLOCKS new federal sale from 21 Sep 2026","Not federal facing, but now on a retired standard"),IF(F9="In validation queue","Pending. Treat as unvalidated until the certificate issues","Unvalidated"))))</f>
        <v/>
      </c>
      <c r="N9" s="8" t="n"/>
      <c r="O9" s="8" t="n"/>
      <c r="P9" s="8" t="n"/>
      <c r="Q9" s="9">
        <f>IF(P9="","",P9-TODAY())</f>
        <v/>
      </c>
      <c r="R9" s="9">
        <f>IF(B9="","",IF(AND(L9="Yes",F9&lt;&gt;"FIPS 140-3 validated"),"REPLACE OR REVALIDATE. This module cannot support a new federal sale and the date has passed or is days away.",IF(AND(J9="Yes",K9="No"),"Quantum vulnerable with no post quantum path. Put this module on the migration roadmap as a Wave 1 item.",IF(AND(J9="Yes",K9="Yes"),"Capable but not migrated. Confirm the negotiated algorithm in production, not the configured one.",IF(AND(N9="",OR(F9="FIPS 140-2 validated",F9="Historical",F9="Not validated")),"No replacement identified for a module on a retired or unvalidated standard. Identify one before the certificate lapses, not after.","Maintain and re verify at the next certificate review.")))))</f>
        <v/>
      </c>
    </row>
    <row r="10">
      <c r="A10" s="8" t="n"/>
      <c r="B10" s="8" t="n"/>
      <c r="C10" s="8" t="n"/>
      <c r="D10" s="8" t="n"/>
      <c r="E10" s="8" t="n"/>
      <c r="F10" s="8" t="n"/>
      <c r="G10" s="8" t="n"/>
      <c r="H10" s="8" t="n"/>
      <c r="I10" s="8" t="n"/>
      <c r="J10" s="8" t="n"/>
      <c r="K10" s="8" t="n"/>
      <c r="L10" s="8" t="n"/>
      <c r="M10" s="9">
        <f>IF(B10="","",IF(F10="FIPS 140-3 validated","Clear for new procurement",IF(OR(F10="FIPS 140-2 validated",F10="Historical"),IF(L10="Yes","BLOCKS new federal sale from 21 Sep 2026","Not federal facing, but now on a retired standard"),IF(F10="In validation queue","Pending. Treat as unvalidated until the certificate issues","Unvalidated"))))</f>
        <v/>
      </c>
      <c r="N10" s="8" t="n"/>
      <c r="O10" s="8" t="n"/>
      <c r="P10" s="8" t="n"/>
      <c r="Q10" s="9">
        <f>IF(P10="","",P10-TODAY())</f>
        <v/>
      </c>
      <c r="R10" s="9">
        <f>IF(B10="","",IF(AND(L10="Yes",F10&lt;&gt;"FIPS 140-3 validated"),"REPLACE OR REVALIDATE. This module cannot support a new federal sale and the date has passed or is days away.",IF(AND(J10="Yes",K10="No"),"Quantum vulnerable with no post quantum path. Put this module on the migration roadmap as a Wave 1 item.",IF(AND(J10="Yes",K10="Yes"),"Capable but not migrated. Confirm the negotiated algorithm in production, not the configured one.",IF(AND(N10="",OR(F10="FIPS 140-2 validated",F10="Historical",F10="Not validated")),"No replacement identified for a module on a retired or unvalidated standard. Identify one before the certificate lapses, not after.","Maintain and re verify at the next certificate review.")))))</f>
        <v/>
      </c>
    </row>
    <row r="11">
      <c r="A11" s="8" t="n"/>
      <c r="B11" s="8" t="n"/>
      <c r="C11" s="8" t="n"/>
      <c r="D11" s="8" t="n"/>
      <c r="E11" s="8" t="n"/>
      <c r="F11" s="8" t="n"/>
      <c r="G11" s="8" t="n"/>
      <c r="H11" s="8" t="n"/>
      <c r="I11" s="8" t="n"/>
      <c r="J11" s="8" t="n"/>
      <c r="K11" s="8" t="n"/>
      <c r="L11" s="8" t="n"/>
      <c r="M11" s="9">
        <f>IF(B11="","",IF(F11="FIPS 140-3 validated","Clear for new procurement",IF(OR(F11="FIPS 140-2 validated",F11="Historical"),IF(L11="Yes","BLOCKS new federal sale from 21 Sep 2026","Not federal facing, but now on a retired standard"),IF(F11="In validation queue","Pending. Treat as unvalidated until the certificate issues","Unvalidated"))))</f>
        <v/>
      </c>
      <c r="N11" s="8" t="n"/>
      <c r="O11" s="8" t="n"/>
      <c r="P11" s="8" t="n"/>
      <c r="Q11" s="9">
        <f>IF(P11="","",P11-TODAY())</f>
        <v/>
      </c>
      <c r="R11" s="9">
        <f>IF(B11="","",IF(AND(L11="Yes",F11&lt;&gt;"FIPS 140-3 validated"),"REPLACE OR REVALIDATE. This module cannot support a new federal sale and the date has passed or is days away.",IF(AND(J11="Yes",K11="No"),"Quantum vulnerable with no post quantum path. Put this module on the migration roadmap as a Wave 1 item.",IF(AND(J11="Yes",K11="Yes"),"Capable but not migrated. Confirm the negotiated algorithm in production, not the configured one.",IF(AND(N11="",OR(F11="FIPS 140-2 validated",F11="Historical",F11="Not validated")),"No replacement identified for a module on a retired or unvalidated standard. Identify one before the certificate lapses, not after.","Maintain and re verify at the next certificate review.")))))</f>
        <v/>
      </c>
    </row>
    <row r="12">
      <c r="A12" s="8" t="n"/>
      <c r="B12" s="8" t="n"/>
      <c r="C12" s="8" t="n"/>
      <c r="D12" s="8" t="n"/>
      <c r="E12" s="8" t="n"/>
      <c r="F12" s="8" t="n"/>
      <c r="G12" s="8" t="n"/>
      <c r="H12" s="8" t="n"/>
      <c r="I12" s="8" t="n"/>
      <c r="J12" s="8" t="n"/>
      <c r="K12" s="8" t="n"/>
      <c r="L12" s="8" t="n"/>
      <c r="M12" s="9">
        <f>IF(B12="","",IF(F12="FIPS 140-3 validated","Clear for new procurement",IF(OR(F12="FIPS 140-2 validated",F12="Historical"),IF(L12="Yes","BLOCKS new federal sale from 21 Sep 2026","Not federal facing, but now on a retired standard"),IF(F12="In validation queue","Pending. Treat as unvalidated until the certificate issues","Unvalidated"))))</f>
        <v/>
      </c>
      <c r="N12" s="8" t="n"/>
      <c r="O12" s="8" t="n"/>
      <c r="P12" s="8" t="n"/>
      <c r="Q12" s="9">
        <f>IF(P12="","",P12-TODAY())</f>
        <v/>
      </c>
      <c r="R12" s="9">
        <f>IF(B12="","",IF(AND(L12="Yes",F12&lt;&gt;"FIPS 140-3 validated"),"REPLACE OR REVALIDATE. This module cannot support a new federal sale and the date has passed or is days away.",IF(AND(J12="Yes",K12="No"),"Quantum vulnerable with no post quantum path. Put this module on the migration roadmap as a Wave 1 item.",IF(AND(J12="Yes",K12="Yes"),"Capable but not migrated. Confirm the negotiated algorithm in production, not the configured one.",IF(AND(N12="",OR(F12="FIPS 140-2 validated",F12="Historical",F12="Not validated")),"No replacement identified for a module on a retired or unvalidated standard. Identify one before the certificate lapses, not after.","Maintain and re verify at the next certificate review.")))))</f>
        <v/>
      </c>
    </row>
    <row r="13">
      <c r="A13" s="8" t="n"/>
      <c r="B13" s="8" t="n"/>
      <c r="C13" s="8" t="n"/>
      <c r="D13" s="8" t="n"/>
      <c r="E13" s="8" t="n"/>
      <c r="F13" s="8" t="n"/>
      <c r="G13" s="8" t="n"/>
      <c r="H13" s="8" t="n"/>
      <c r="I13" s="8" t="n"/>
      <c r="J13" s="8" t="n"/>
      <c r="K13" s="8" t="n"/>
      <c r="L13" s="8" t="n"/>
      <c r="M13" s="9">
        <f>IF(B13="","",IF(F13="FIPS 140-3 validated","Clear for new procurement",IF(OR(F13="FIPS 140-2 validated",F13="Historical"),IF(L13="Yes","BLOCKS new federal sale from 21 Sep 2026","Not federal facing, but now on a retired standard"),IF(F13="In validation queue","Pending. Treat as unvalidated until the certificate issues","Unvalidated"))))</f>
        <v/>
      </c>
      <c r="N13" s="8" t="n"/>
      <c r="O13" s="8" t="n"/>
      <c r="P13" s="8" t="n"/>
      <c r="Q13" s="9">
        <f>IF(P13="","",P13-TODAY())</f>
        <v/>
      </c>
      <c r="R13" s="9">
        <f>IF(B13="","",IF(AND(L13="Yes",F13&lt;&gt;"FIPS 140-3 validated"),"REPLACE OR REVALIDATE. This module cannot support a new federal sale and the date has passed or is days away.",IF(AND(J13="Yes",K13="No"),"Quantum vulnerable with no post quantum path. Put this module on the migration roadmap as a Wave 1 item.",IF(AND(J13="Yes",K13="Yes"),"Capable but not migrated. Confirm the negotiated algorithm in production, not the configured one.",IF(AND(N13="",OR(F13="FIPS 140-2 validated",F13="Historical",F13="Not validated")),"No replacement identified for a module on a retired or unvalidated standard. Identify one before the certificate lapses, not after.","Maintain and re verify at the next certificate review.")))))</f>
        <v/>
      </c>
    </row>
    <row r="14">
      <c r="A14" s="8" t="n"/>
      <c r="B14" s="8" t="n"/>
      <c r="C14" s="8" t="n"/>
      <c r="D14" s="8" t="n"/>
      <c r="E14" s="8" t="n"/>
      <c r="F14" s="8" t="n"/>
      <c r="G14" s="8" t="n"/>
      <c r="H14" s="8" t="n"/>
      <c r="I14" s="8" t="n"/>
      <c r="J14" s="8" t="n"/>
      <c r="K14" s="8" t="n"/>
      <c r="L14" s="8" t="n"/>
      <c r="M14" s="9">
        <f>IF(B14="","",IF(F14="FIPS 140-3 validated","Clear for new procurement",IF(OR(F14="FIPS 140-2 validated",F14="Historical"),IF(L14="Yes","BLOCKS new federal sale from 21 Sep 2026","Not federal facing, but now on a retired standard"),IF(F14="In validation queue","Pending. Treat as unvalidated until the certificate issues","Unvalidated"))))</f>
        <v/>
      </c>
      <c r="N14" s="8" t="n"/>
      <c r="O14" s="8" t="n"/>
      <c r="P14" s="8" t="n"/>
      <c r="Q14" s="9">
        <f>IF(P14="","",P14-TODAY())</f>
        <v/>
      </c>
      <c r="R14" s="9">
        <f>IF(B14="","",IF(AND(L14="Yes",F14&lt;&gt;"FIPS 140-3 validated"),"REPLACE OR REVALIDATE. This module cannot support a new federal sale and the date has passed or is days away.",IF(AND(J14="Yes",K14="No"),"Quantum vulnerable with no post quantum path. Put this module on the migration roadmap as a Wave 1 item.",IF(AND(J14="Yes",K14="Yes"),"Capable but not migrated. Confirm the negotiated algorithm in production, not the configured one.",IF(AND(N14="",OR(F14="FIPS 140-2 validated",F14="Historical",F14="Not validated")),"No replacement identified for a module on a retired or unvalidated standard. Identify one before the certificate lapses, not after.","Maintain and re verify at the next certificate review.")))))</f>
        <v/>
      </c>
    </row>
    <row r="15">
      <c r="A15" s="8" t="n"/>
      <c r="B15" s="8" t="n"/>
      <c r="C15" s="8" t="n"/>
      <c r="D15" s="8" t="n"/>
      <c r="E15" s="8" t="n"/>
      <c r="F15" s="8" t="n"/>
      <c r="G15" s="8" t="n"/>
      <c r="H15" s="8" t="n"/>
      <c r="I15" s="8" t="n"/>
      <c r="J15" s="8" t="n"/>
      <c r="K15" s="8" t="n"/>
      <c r="L15" s="8" t="n"/>
      <c r="M15" s="9">
        <f>IF(B15="","",IF(F15="FIPS 140-3 validated","Clear for new procurement",IF(OR(F15="FIPS 140-2 validated",F15="Historical"),IF(L15="Yes","BLOCKS new federal sale from 21 Sep 2026","Not federal facing, but now on a retired standard"),IF(F15="In validation queue","Pending. Treat as unvalidated until the certificate issues","Unvalidated"))))</f>
        <v/>
      </c>
      <c r="N15" s="8" t="n"/>
      <c r="O15" s="8" t="n"/>
      <c r="P15" s="8" t="n"/>
      <c r="Q15" s="9">
        <f>IF(P15="","",P15-TODAY())</f>
        <v/>
      </c>
      <c r="R15" s="9">
        <f>IF(B15="","",IF(AND(L15="Yes",F15&lt;&gt;"FIPS 140-3 validated"),"REPLACE OR REVALIDATE. This module cannot support a new federal sale and the date has passed or is days away.",IF(AND(J15="Yes",K15="No"),"Quantum vulnerable with no post quantum path. Put this module on the migration roadmap as a Wave 1 item.",IF(AND(J15="Yes",K15="Yes"),"Capable but not migrated. Confirm the negotiated algorithm in production, not the configured one.",IF(AND(N15="",OR(F15="FIPS 140-2 validated",F15="Historical",F15="Not validated")),"No replacement identified for a module on a retired or unvalidated standard. Identify one before the certificate lapses, not after.","Maintain and re verify at the next certificate review.")))))</f>
        <v/>
      </c>
    </row>
    <row r="16">
      <c r="A16" s="8" t="n"/>
      <c r="B16" s="8" t="n"/>
      <c r="C16" s="8" t="n"/>
      <c r="D16" s="8" t="n"/>
      <c r="E16" s="8" t="n"/>
      <c r="F16" s="8" t="n"/>
      <c r="G16" s="8" t="n"/>
      <c r="H16" s="8" t="n"/>
      <c r="I16" s="8" t="n"/>
      <c r="J16" s="8" t="n"/>
      <c r="K16" s="8" t="n"/>
      <c r="L16" s="8" t="n"/>
      <c r="M16" s="9">
        <f>IF(B16="","",IF(F16="FIPS 140-3 validated","Clear for new procurement",IF(OR(F16="FIPS 140-2 validated",F16="Historical"),IF(L16="Yes","BLOCKS new federal sale from 21 Sep 2026","Not federal facing, but now on a retired standard"),IF(F16="In validation queue","Pending. Treat as unvalidated until the certificate issues","Unvalidated"))))</f>
        <v/>
      </c>
      <c r="N16" s="8" t="n"/>
      <c r="O16" s="8" t="n"/>
      <c r="P16" s="8" t="n"/>
      <c r="Q16" s="9">
        <f>IF(P16="","",P16-TODAY())</f>
        <v/>
      </c>
      <c r="R16" s="9">
        <f>IF(B16="","",IF(AND(L16="Yes",F16&lt;&gt;"FIPS 140-3 validated"),"REPLACE OR REVALIDATE. This module cannot support a new federal sale and the date has passed or is days away.",IF(AND(J16="Yes",K16="No"),"Quantum vulnerable with no post quantum path. Put this module on the migration roadmap as a Wave 1 item.",IF(AND(J16="Yes",K16="Yes"),"Capable but not migrated. Confirm the negotiated algorithm in production, not the configured one.",IF(AND(N16="",OR(F16="FIPS 140-2 validated",F16="Historical",F16="Not validated")),"No replacement identified for a module on a retired or unvalidated standard. Identify one before the certificate lapses, not after.","Maintain and re verify at the next certificate review.")))))</f>
        <v/>
      </c>
    </row>
    <row r="17">
      <c r="A17" s="8" t="n"/>
      <c r="B17" s="8" t="n"/>
      <c r="C17" s="8" t="n"/>
      <c r="D17" s="8" t="n"/>
      <c r="E17" s="8" t="n"/>
      <c r="F17" s="8" t="n"/>
      <c r="G17" s="8" t="n"/>
      <c r="H17" s="8" t="n"/>
      <c r="I17" s="8" t="n"/>
      <c r="J17" s="8" t="n"/>
      <c r="K17" s="8" t="n"/>
      <c r="L17" s="8" t="n"/>
      <c r="M17" s="9">
        <f>IF(B17="","",IF(F17="FIPS 140-3 validated","Clear for new procurement",IF(OR(F17="FIPS 140-2 validated",F17="Historical"),IF(L17="Yes","BLOCKS new federal sale from 21 Sep 2026","Not federal facing, but now on a retired standard"),IF(F17="In validation queue","Pending. Treat as unvalidated until the certificate issues","Unvalidated"))))</f>
        <v/>
      </c>
      <c r="N17" s="8" t="n"/>
      <c r="O17" s="8" t="n"/>
      <c r="P17" s="8" t="n"/>
      <c r="Q17" s="9">
        <f>IF(P17="","",P17-TODAY())</f>
        <v/>
      </c>
      <c r="R17" s="9">
        <f>IF(B17="","",IF(AND(L17="Yes",F17&lt;&gt;"FIPS 140-3 validated"),"REPLACE OR REVALIDATE. This module cannot support a new federal sale and the date has passed or is days away.",IF(AND(J17="Yes",K17="No"),"Quantum vulnerable with no post quantum path. Put this module on the migration roadmap as a Wave 1 item.",IF(AND(J17="Yes",K17="Yes"),"Capable but not migrated. Confirm the negotiated algorithm in production, not the configured one.",IF(AND(N17="",OR(F17="FIPS 140-2 validated",F17="Historical",F17="Not validated")),"No replacement identified for a module on a retired or unvalidated standard. Identify one before the certificate lapses, not after.","Maintain and re verify at the next certificate review.")))))</f>
        <v/>
      </c>
    </row>
    <row r="18">
      <c r="A18" s="8" t="n"/>
      <c r="B18" s="8" t="n"/>
      <c r="C18" s="8" t="n"/>
      <c r="D18" s="8" t="n"/>
      <c r="E18" s="8" t="n"/>
      <c r="F18" s="8" t="n"/>
      <c r="G18" s="8" t="n"/>
      <c r="H18" s="8" t="n"/>
      <c r="I18" s="8" t="n"/>
      <c r="J18" s="8" t="n"/>
      <c r="K18" s="8" t="n"/>
      <c r="L18" s="8" t="n"/>
      <c r="M18" s="9">
        <f>IF(B18="","",IF(F18="FIPS 140-3 validated","Clear for new procurement",IF(OR(F18="FIPS 140-2 validated",F18="Historical"),IF(L18="Yes","BLOCKS new federal sale from 21 Sep 2026","Not federal facing, but now on a retired standard"),IF(F18="In validation queue","Pending. Treat as unvalidated until the certificate issues","Unvalidated"))))</f>
        <v/>
      </c>
      <c r="N18" s="8" t="n"/>
      <c r="O18" s="8" t="n"/>
      <c r="P18" s="8" t="n"/>
      <c r="Q18" s="9">
        <f>IF(P18="","",P18-TODAY())</f>
        <v/>
      </c>
      <c r="R18" s="9">
        <f>IF(B18="","",IF(AND(L18="Yes",F18&lt;&gt;"FIPS 140-3 validated"),"REPLACE OR REVALIDATE. This module cannot support a new federal sale and the date has passed or is days away.",IF(AND(J18="Yes",K18="No"),"Quantum vulnerable with no post quantum path. Put this module on the migration roadmap as a Wave 1 item.",IF(AND(J18="Yes",K18="Yes"),"Capable but not migrated. Confirm the negotiated algorithm in production, not the configured one.",IF(AND(N18="",OR(F18="FIPS 140-2 validated",F18="Historical",F18="Not validated")),"No replacement identified for a module on a retired or unvalidated standard. Identify one before the certificate lapses, not after.","Maintain and re verify at the next certificate review.")))))</f>
        <v/>
      </c>
    </row>
    <row r="19">
      <c r="A19" s="8" t="n"/>
      <c r="B19" s="8" t="n"/>
      <c r="C19" s="8" t="n"/>
      <c r="D19" s="8" t="n"/>
      <c r="E19" s="8" t="n"/>
      <c r="F19" s="8" t="n"/>
      <c r="G19" s="8" t="n"/>
      <c r="H19" s="8" t="n"/>
      <c r="I19" s="8" t="n"/>
      <c r="J19" s="8" t="n"/>
      <c r="K19" s="8" t="n"/>
      <c r="L19" s="8" t="n"/>
      <c r="M19" s="9">
        <f>IF(B19="","",IF(F19="FIPS 140-3 validated","Clear for new procurement",IF(OR(F19="FIPS 140-2 validated",F19="Historical"),IF(L19="Yes","BLOCKS new federal sale from 21 Sep 2026","Not federal facing, but now on a retired standard"),IF(F19="In validation queue","Pending. Treat as unvalidated until the certificate issues","Unvalidated"))))</f>
        <v/>
      </c>
      <c r="N19" s="8" t="n"/>
      <c r="O19" s="8" t="n"/>
      <c r="P19" s="8" t="n"/>
      <c r="Q19" s="9">
        <f>IF(P19="","",P19-TODAY())</f>
        <v/>
      </c>
      <c r="R19" s="9">
        <f>IF(B19="","",IF(AND(L19="Yes",F19&lt;&gt;"FIPS 140-3 validated"),"REPLACE OR REVALIDATE. This module cannot support a new federal sale and the date has passed or is days away.",IF(AND(J19="Yes",K19="No"),"Quantum vulnerable with no post quantum path. Put this module on the migration roadmap as a Wave 1 item.",IF(AND(J19="Yes",K19="Yes"),"Capable but not migrated. Confirm the negotiated algorithm in production, not the configured one.",IF(AND(N19="",OR(F19="FIPS 140-2 validated",F19="Historical",F19="Not validated")),"No replacement identified for a module on a retired or unvalidated standard. Identify one before the certificate lapses, not after.","Maintain and re verify at the next certificate review.")))))</f>
        <v/>
      </c>
    </row>
    <row r="20">
      <c r="A20" s="8" t="n"/>
      <c r="B20" s="8" t="n"/>
      <c r="C20" s="8" t="n"/>
      <c r="D20" s="8" t="n"/>
      <c r="E20" s="8" t="n"/>
      <c r="F20" s="8" t="n"/>
      <c r="G20" s="8" t="n"/>
      <c r="H20" s="8" t="n"/>
      <c r="I20" s="8" t="n"/>
      <c r="J20" s="8" t="n"/>
      <c r="K20" s="8" t="n"/>
      <c r="L20" s="8" t="n"/>
      <c r="M20" s="9">
        <f>IF(B20="","",IF(F20="FIPS 140-3 validated","Clear for new procurement",IF(OR(F20="FIPS 140-2 validated",F20="Historical"),IF(L20="Yes","BLOCKS new federal sale from 21 Sep 2026","Not federal facing, but now on a retired standard"),IF(F20="In validation queue","Pending. Treat as unvalidated until the certificate issues","Unvalidated"))))</f>
        <v/>
      </c>
      <c r="N20" s="8" t="n"/>
      <c r="O20" s="8" t="n"/>
      <c r="P20" s="8" t="n"/>
      <c r="Q20" s="9">
        <f>IF(P20="","",P20-TODAY())</f>
        <v/>
      </c>
      <c r="R20" s="9">
        <f>IF(B20="","",IF(AND(L20="Yes",F20&lt;&gt;"FIPS 140-3 validated"),"REPLACE OR REVALIDATE. This module cannot support a new federal sale and the date has passed or is days away.",IF(AND(J20="Yes",K20="No"),"Quantum vulnerable with no post quantum path. Put this module on the migration roadmap as a Wave 1 item.",IF(AND(J20="Yes",K20="Yes"),"Capable but not migrated. Confirm the negotiated algorithm in production, not the configured one.",IF(AND(N20="",OR(F20="FIPS 140-2 validated",F20="Historical",F20="Not validated")),"No replacement identified for a module on a retired or unvalidated standard. Identify one before the certificate lapses, not after.","Maintain and re verify at the next certificate review.")))))</f>
        <v/>
      </c>
    </row>
    <row r="21">
      <c r="A21" s="8" t="n"/>
      <c r="B21" s="8" t="n"/>
      <c r="C21" s="8" t="n"/>
      <c r="D21" s="8" t="n"/>
      <c r="E21" s="8" t="n"/>
      <c r="F21" s="8" t="n"/>
      <c r="G21" s="8" t="n"/>
      <c r="H21" s="8" t="n"/>
      <c r="I21" s="8" t="n"/>
      <c r="J21" s="8" t="n"/>
      <c r="K21" s="8" t="n"/>
      <c r="L21" s="8" t="n"/>
      <c r="M21" s="9">
        <f>IF(B21="","",IF(F21="FIPS 140-3 validated","Clear for new procurement",IF(OR(F21="FIPS 140-2 validated",F21="Historical"),IF(L21="Yes","BLOCKS new federal sale from 21 Sep 2026","Not federal facing, but now on a retired standard"),IF(F21="In validation queue","Pending. Treat as unvalidated until the certificate issues","Unvalidated"))))</f>
        <v/>
      </c>
      <c r="N21" s="8" t="n"/>
      <c r="O21" s="8" t="n"/>
      <c r="P21" s="8" t="n"/>
      <c r="Q21" s="9">
        <f>IF(P21="","",P21-TODAY())</f>
        <v/>
      </c>
      <c r="R21" s="9">
        <f>IF(B21="","",IF(AND(L21="Yes",F21&lt;&gt;"FIPS 140-3 validated"),"REPLACE OR REVALIDATE. This module cannot support a new federal sale and the date has passed or is days away.",IF(AND(J21="Yes",K21="No"),"Quantum vulnerable with no post quantum path. Put this module on the migration roadmap as a Wave 1 item.",IF(AND(J21="Yes",K21="Yes"),"Capable but not migrated. Confirm the negotiated algorithm in production, not the configured one.",IF(AND(N21="",OR(F21="FIPS 140-2 validated",F21="Historical",F21="Not validated")),"No replacement identified for a module on a retired or unvalidated standard. Identify one before the certificate lapses, not after.","Maintain and re verify at the next certificate review.")))))</f>
        <v/>
      </c>
    </row>
    <row r="22">
      <c r="A22" s="8" t="n"/>
      <c r="B22" s="8" t="n"/>
      <c r="C22" s="8" t="n"/>
      <c r="D22" s="8" t="n"/>
      <c r="E22" s="8" t="n"/>
      <c r="F22" s="8" t="n"/>
      <c r="G22" s="8" t="n"/>
      <c r="H22" s="8" t="n"/>
      <c r="I22" s="8" t="n"/>
      <c r="J22" s="8" t="n"/>
      <c r="K22" s="8" t="n"/>
      <c r="L22" s="8" t="n"/>
      <c r="M22" s="9">
        <f>IF(B22="","",IF(F22="FIPS 140-3 validated","Clear for new procurement",IF(OR(F22="FIPS 140-2 validated",F22="Historical"),IF(L22="Yes","BLOCKS new federal sale from 21 Sep 2026","Not federal facing, but now on a retired standard"),IF(F22="In validation queue","Pending. Treat as unvalidated until the certificate issues","Unvalidated"))))</f>
        <v/>
      </c>
      <c r="N22" s="8" t="n"/>
      <c r="O22" s="8" t="n"/>
      <c r="P22" s="8" t="n"/>
      <c r="Q22" s="9">
        <f>IF(P22="","",P22-TODAY())</f>
        <v/>
      </c>
      <c r="R22" s="9">
        <f>IF(B22="","",IF(AND(L22="Yes",F22&lt;&gt;"FIPS 140-3 validated"),"REPLACE OR REVALIDATE. This module cannot support a new federal sale and the date has passed or is days away.",IF(AND(J22="Yes",K22="No"),"Quantum vulnerable with no post quantum path. Put this module on the migration roadmap as a Wave 1 item.",IF(AND(J22="Yes",K22="Yes"),"Capable but not migrated. Confirm the negotiated algorithm in production, not the configured one.",IF(AND(N22="",OR(F22="FIPS 140-2 validated",F22="Historical",F22="Not validated")),"No replacement identified for a module on a retired or unvalidated standard. Identify one before the certificate lapses, not after.","Maintain and re verify at the next certificate review.")))))</f>
        <v/>
      </c>
    </row>
    <row r="23">
      <c r="A23" s="8" t="n"/>
      <c r="B23" s="8" t="n"/>
      <c r="C23" s="8" t="n"/>
      <c r="D23" s="8" t="n"/>
      <c r="E23" s="8" t="n"/>
      <c r="F23" s="8" t="n"/>
      <c r="G23" s="8" t="n"/>
      <c r="H23" s="8" t="n"/>
      <c r="I23" s="8" t="n"/>
      <c r="J23" s="8" t="n"/>
      <c r="K23" s="8" t="n"/>
      <c r="L23" s="8" t="n"/>
      <c r="M23" s="9">
        <f>IF(B23="","",IF(F23="FIPS 140-3 validated","Clear for new procurement",IF(OR(F23="FIPS 140-2 validated",F23="Historical"),IF(L23="Yes","BLOCKS new federal sale from 21 Sep 2026","Not federal facing, but now on a retired standard"),IF(F23="In validation queue","Pending. Treat as unvalidated until the certificate issues","Unvalidated"))))</f>
        <v/>
      </c>
      <c r="N23" s="8" t="n"/>
      <c r="O23" s="8" t="n"/>
      <c r="P23" s="8" t="n"/>
      <c r="Q23" s="9">
        <f>IF(P23="","",P23-TODAY())</f>
        <v/>
      </c>
      <c r="R23" s="9">
        <f>IF(B23="","",IF(AND(L23="Yes",F23&lt;&gt;"FIPS 140-3 validated"),"REPLACE OR REVALIDATE. This module cannot support a new federal sale and the date has passed or is days away.",IF(AND(J23="Yes",K23="No"),"Quantum vulnerable with no post quantum path. Put this module on the migration roadmap as a Wave 1 item.",IF(AND(J23="Yes",K23="Yes"),"Capable but not migrated. Confirm the negotiated algorithm in production, not the configured one.",IF(AND(N23="",OR(F23="FIPS 140-2 validated",F23="Historical",F23="Not validated")),"No replacement identified for a module on a retired or unvalidated standard. Identify one before the certificate lapses, not after.","Maintain and re verify at the next certificate review.")))))</f>
        <v/>
      </c>
    </row>
    <row r="24">
      <c r="A24" s="8" t="n"/>
      <c r="B24" s="8" t="n"/>
      <c r="C24" s="8" t="n"/>
      <c r="D24" s="8" t="n"/>
      <c r="E24" s="8" t="n"/>
      <c r="F24" s="8" t="n"/>
      <c r="G24" s="8" t="n"/>
      <c r="H24" s="8" t="n"/>
      <c r="I24" s="8" t="n"/>
      <c r="J24" s="8" t="n"/>
      <c r="K24" s="8" t="n"/>
      <c r="L24" s="8" t="n"/>
      <c r="M24" s="9">
        <f>IF(B24="","",IF(F24="FIPS 140-3 validated","Clear for new procurement",IF(OR(F24="FIPS 140-2 validated",F24="Historical"),IF(L24="Yes","BLOCKS new federal sale from 21 Sep 2026","Not federal facing, but now on a retired standard"),IF(F24="In validation queue","Pending. Treat as unvalidated until the certificate issues","Unvalidated"))))</f>
        <v/>
      </c>
      <c r="N24" s="8" t="n"/>
      <c r="O24" s="8" t="n"/>
      <c r="P24" s="8" t="n"/>
      <c r="Q24" s="9">
        <f>IF(P24="","",P24-TODAY())</f>
        <v/>
      </c>
      <c r="R24" s="9">
        <f>IF(B24="","",IF(AND(L24="Yes",F24&lt;&gt;"FIPS 140-3 validated"),"REPLACE OR REVALIDATE. This module cannot support a new federal sale and the date has passed or is days away.",IF(AND(J24="Yes",K24="No"),"Quantum vulnerable with no post quantum path. Put this module on the migration roadmap as a Wave 1 item.",IF(AND(J24="Yes",K24="Yes"),"Capable but not migrated. Confirm the negotiated algorithm in production, not the configured one.",IF(AND(N24="",OR(F24="FIPS 140-2 validated",F24="Historical",F24="Not validated")),"No replacement identified for a module on a retired or unvalidated standard. Identify one before the certificate lapses, not after.","Maintain and re verify at the next certificate review.")))))</f>
        <v/>
      </c>
    </row>
    <row r="25">
      <c r="A25" s="8" t="n"/>
      <c r="B25" s="8" t="n"/>
      <c r="C25" s="8" t="n"/>
      <c r="D25" s="8" t="n"/>
      <c r="E25" s="8" t="n"/>
      <c r="F25" s="8" t="n"/>
      <c r="G25" s="8" t="n"/>
      <c r="H25" s="8" t="n"/>
      <c r="I25" s="8" t="n"/>
      <c r="J25" s="8" t="n"/>
      <c r="K25" s="8" t="n"/>
      <c r="L25" s="8" t="n"/>
      <c r="M25" s="9">
        <f>IF(B25="","",IF(F25="FIPS 140-3 validated","Clear for new procurement",IF(OR(F25="FIPS 140-2 validated",F25="Historical"),IF(L25="Yes","BLOCKS new federal sale from 21 Sep 2026","Not federal facing, but now on a retired standard"),IF(F25="In validation queue","Pending. Treat as unvalidated until the certificate issues","Unvalidated"))))</f>
        <v/>
      </c>
      <c r="N25" s="8" t="n"/>
      <c r="O25" s="8" t="n"/>
      <c r="P25" s="8" t="n"/>
      <c r="Q25" s="9">
        <f>IF(P25="","",P25-TODAY())</f>
        <v/>
      </c>
      <c r="R25" s="9">
        <f>IF(B25="","",IF(AND(L25="Yes",F25&lt;&gt;"FIPS 140-3 validated"),"REPLACE OR REVALIDATE. This module cannot support a new federal sale and the date has passed or is days away.",IF(AND(J25="Yes",K25="No"),"Quantum vulnerable with no post quantum path. Put this module on the migration roadmap as a Wave 1 item.",IF(AND(J25="Yes",K25="Yes"),"Capable but not migrated. Confirm the negotiated algorithm in production, not the configured one.",IF(AND(N25="",OR(F25="FIPS 140-2 validated",F25="Historical",F25="Not validated")),"No replacement identified for a module on a retired or unvalidated standard. Identify one before the certificate lapses, not after.","Maintain and re verify at the next certificate review.")))))</f>
        <v/>
      </c>
    </row>
    <row r="26">
      <c r="A26" s="8" t="n"/>
      <c r="B26" s="8" t="n"/>
      <c r="C26" s="8" t="n"/>
      <c r="D26" s="8" t="n"/>
      <c r="E26" s="8" t="n"/>
      <c r="F26" s="8" t="n"/>
      <c r="G26" s="8" t="n"/>
      <c r="H26" s="8" t="n"/>
      <c r="I26" s="8" t="n"/>
      <c r="J26" s="8" t="n"/>
      <c r="K26" s="8" t="n"/>
      <c r="L26" s="8" t="n"/>
      <c r="M26" s="9">
        <f>IF(B26="","",IF(F26="FIPS 140-3 validated","Clear for new procurement",IF(OR(F26="FIPS 140-2 validated",F26="Historical"),IF(L26="Yes","BLOCKS new federal sale from 21 Sep 2026","Not federal facing, but now on a retired standard"),IF(F26="In validation queue","Pending. Treat as unvalidated until the certificate issues","Unvalidated"))))</f>
        <v/>
      </c>
      <c r="N26" s="8" t="n"/>
      <c r="O26" s="8" t="n"/>
      <c r="P26" s="8" t="n"/>
      <c r="Q26" s="9">
        <f>IF(P26="","",P26-TODAY())</f>
        <v/>
      </c>
      <c r="R26" s="9">
        <f>IF(B26="","",IF(AND(L26="Yes",F26&lt;&gt;"FIPS 140-3 validated"),"REPLACE OR REVALIDATE. This module cannot support a new federal sale and the date has passed or is days away.",IF(AND(J26="Yes",K26="No"),"Quantum vulnerable with no post quantum path. Put this module on the migration roadmap as a Wave 1 item.",IF(AND(J26="Yes",K26="Yes"),"Capable but not migrated. Confirm the negotiated algorithm in production, not the configured one.",IF(AND(N26="",OR(F26="FIPS 140-2 validated",F26="Historical",F26="Not validated")),"No replacement identified for a module on a retired or unvalidated standard. Identify one before the certificate lapses, not after.","Maintain and re verify at the next certificate review.")))))</f>
        <v/>
      </c>
    </row>
    <row r="27">
      <c r="A27" s="8" t="n"/>
      <c r="B27" s="8" t="n"/>
      <c r="C27" s="8" t="n"/>
      <c r="D27" s="8" t="n"/>
      <c r="E27" s="8" t="n"/>
      <c r="F27" s="8" t="n"/>
      <c r="G27" s="8" t="n"/>
      <c r="H27" s="8" t="n"/>
      <c r="I27" s="8" t="n"/>
      <c r="J27" s="8" t="n"/>
      <c r="K27" s="8" t="n"/>
      <c r="L27" s="8" t="n"/>
      <c r="M27" s="9">
        <f>IF(B27="","",IF(F27="FIPS 140-3 validated","Clear for new procurement",IF(OR(F27="FIPS 140-2 validated",F27="Historical"),IF(L27="Yes","BLOCKS new federal sale from 21 Sep 2026","Not federal facing, but now on a retired standard"),IF(F27="In validation queue","Pending. Treat as unvalidated until the certificate issues","Unvalidated"))))</f>
        <v/>
      </c>
      <c r="N27" s="8" t="n"/>
      <c r="O27" s="8" t="n"/>
      <c r="P27" s="8" t="n"/>
      <c r="Q27" s="9">
        <f>IF(P27="","",P27-TODAY())</f>
        <v/>
      </c>
      <c r="R27" s="9">
        <f>IF(B27="","",IF(AND(L27="Yes",F27&lt;&gt;"FIPS 140-3 validated"),"REPLACE OR REVALIDATE. This module cannot support a new federal sale and the date has passed or is days away.",IF(AND(J27="Yes",K27="No"),"Quantum vulnerable with no post quantum path. Put this module on the migration roadmap as a Wave 1 item.",IF(AND(J27="Yes",K27="Yes"),"Capable but not migrated. Confirm the negotiated algorithm in production, not the configured one.",IF(AND(N27="",OR(F27="FIPS 140-2 validated",F27="Historical",F27="Not validated")),"No replacement identified for a module on a retired or unvalidated standard. Identify one before the certificate lapses, not after.","Maintain and re verify at the next certificate review.")))))</f>
        <v/>
      </c>
    </row>
    <row r="28">
      <c r="A28" s="8" t="n"/>
      <c r="B28" s="8" t="n"/>
      <c r="C28" s="8" t="n"/>
      <c r="D28" s="8" t="n"/>
      <c r="E28" s="8" t="n"/>
      <c r="F28" s="8" t="n"/>
      <c r="G28" s="8" t="n"/>
      <c r="H28" s="8" t="n"/>
      <c r="I28" s="8" t="n"/>
      <c r="J28" s="8" t="n"/>
      <c r="K28" s="8" t="n"/>
      <c r="L28" s="8" t="n"/>
      <c r="M28" s="9">
        <f>IF(B28="","",IF(F28="FIPS 140-3 validated","Clear for new procurement",IF(OR(F28="FIPS 140-2 validated",F28="Historical"),IF(L28="Yes","BLOCKS new federal sale from 21 Sep 2026","Not federal facing, but now on a retired standard"),IF(F28="In validation queue","Pending. Treat as unvalidated until the certificate issues","Unvalidated"))))</f>
        <v/>
      </c>
      <c r="N28" s="8" t="n"/>
      <c r="O28" s="8" t="n"/>
      <c r="P28" s="8" t="n"/>
      <c r="Q28" s="9">
        <f>IF(P28="","",P28-TODAY())</f>
        <v/>
      </c>
      <c r="R28" s="9">
        <f>IF(B28="","",IF(AND(L28="Yes",F28&lt;&gt;"FIPS 140-3 validated"),"REPLACE OR REVALIDATE. This module cannot support a new federal sale and the date has passed or is days away.",IF(AND(J28="Yes",K28="No"),"Quantum vulnerable with no post quantum path. Put this module on the migration roadmap as a Wave 1 item.",IF(AND(J28="Yes",K28="Yes"),"Capable but not migrated. Confirm the negotiated algorithm in production, not the configured one.",IF(AND(N28="",OR(F28="FIPS 140-2 validated",F28="Historical",F28="Not validated")),"No replacement identified for a module on a retired or unvalidated standard. Identify one before the certificate lapses, not after.","Maintain and re verify at the next certificate review.")))))</f>
        <v/>
      </c>
    </row>
    <row r="29">
      <c r="A29" s="8" t="n"/>
      <c r="B29" s="8" t="n"/>
      <c r="C29" s="8" t="n"/>
      <c r="D29" s="8" t="n"/>
      <c r="E29" s="8" t="n"/>
      <c r="F29" s="8" t="n"/>
      <c r="G29" s="8" t="n"/>
      <c r="H29" s="8" t="n"/>
      <c r="I29" s="8" t="n"/>
      <c r="J29" s="8" t="n"/>
      <c r="K29" s="8" t="n"/>
      <c r="L29" s="8" t="n"/>
      <c r="M29" s="9">
        <f>IF(B29="","",IF(F29="FIPS 140-3 validated","Clear for new procurement",IF(OR(F29="FIPS 140-2 validated",F29="Historical"),IF(L29="Yes","BLOCKS new federal sale from 21 Sep 2026","Not federal facing, but now on a retired standard"),IF(F29="In validation queue","Pending. Treat as unvalidated until the certificate issues","Unvalidated"))))</f>
        <v/>
      </c>
      <c r="N29" s="8" t="n"/>
      <c r="O29" s="8" t="n"/>
      <c r="P29" s="8" t="n"/>
      <c r="Q29" s="9">
        <f>IF(P29="","",P29-TODAY())</f>
        <v/>
      </c>
      <c r="R29" s="9">
        <f>IF(B29="","",IF(AND(L29="Yes",F29&lt;&gt;"FIPS 140-3 validated"),"REPLACE OR REVALIDATE. This module cannot support a new federal sale and the date has passed or is days away.",IF(AND(J29="Yes",K29="No"),"Quantum vulnerable with no post quantum path. Put this module on the migration roadmap as a Wave 1 item.",IF(AND(J29="Yes",K29="Yes"),"Capable but not migrated. Confirm the negotiated algorithm in production, not the configured one.",IF(AND(N29="",OR(F29="FIPS 140-2 validated",F29="Historical",F29="Not validated")),"No replacement identified for a module on a retired or unvalidated standard. Identify one before the certificate lapses, not after.","Maintain and re verify at the next certificate review.")))))</f>
        <v/>
      </c>
    </row>
    <row r="30">
      <c r="A30" s="8" t="n"/>
      <c r="B30" s="8" t="n"/>
      <c r="C30" s="8" t="n"/>
      <c r="D30" s="8" t="n"/>
      <c r="E30" s="8" t="n"/>
      <c r="F30" s="8" t="n"/>
      <c r="G30" s="8" t="n"/>
      <c r="H30" s="8" t="n"/>
      <c r="I30" s="8" t="n"/>
      <c r="J30" s="8" t="n"/>
      <c r="K30" s="8" t="n"/>
      <c r="L30" s="8" t="n"/>
      <c r="M30" s="9">
        <f>IF(B30="","",IF(F30="FIPS 140-3 validated","Clear for new procurement",IF(OR(F30="FIPS 140-2 validated",F30="Historical"),IF(L30="Yes","BLOCKS new federal sale from 21 Sep 2026","Not federal facing, but now on a retired standard"),IF(F30="In validation queue","Pending. Treat as unvalidated until the certificate issues","Unvalidated"))))</f>
        <v/>
      </c>
      <c r="N30" s="8" t="n"/>
      <c r="O30" s="8" t="n"/>
      <c r="P30" s="8" t="n"/>
      <c r="Q30" s="9">
        <f>IF(P30="","",P30-TODAY())</f>
        <v/>
      </c>
      <c r="R30" s="9">
        <f>IF(B30="","",IF(AND(L30="Yes",F30&lt;&gt;"FIPS 140-3 validated"),"REPLACE OR REVALIDATE. This module cannot support a new federal sale and the date has passed or is days away.",IF(AND(J30="Yes",K30="No"),"Quantum vulnerable with no post quantum path. Put this module on the migration roadmap as a Wave 1 item.",IF(AND(J30="Yes",K30="Yes"),"Capable but not migrated. Confirm the negotiated algorithm in production, not the configured one.",IF(AND(N30="",OR(F30="FIPS 140-2 validated",F30="Historical",F30="Not validated")),"No replacement identified for a module on a retired or unvalidated standard. Identify one before the certificate lapses, not after.","Maintain and re verify at the next certificate review.")))))</f>
        <v/>
      </c>
    </row>
    <row r="31">
      <c r="A31" s="8" t="n"/>
      <c r="B31" s="8" t="n"/>
      <c r="C31" s="8" t="n"/>
      <c r="D31" s="8" t="n"/>
      <c r="E31" s="8" t="n"/>
      <c r="F31" s="8" t="n"/>
      <c r="G31" s="8" t="n"/>
      <c r="H31" s="8" t="n"/>
      <c r="I31" s="8" t="n"/>
      <c r="J31" s="8" t="n"/>
      <c r="K31" s="8" t="n"/>
      <c r="L31" s="8" t="n"/>
      <c r="M31" s="9">
        <f>IF(B31="","",IF(F31="FIPS 140-3 validated","Clear for new procurement",IF(OR(F31="FIPS 140-2 validated",F31="Historical"),IF(L31="Yes","BLOCKS new federal sale from 21 Sep 2026","Not federal facing, but now on a retired standard"),IF(F31="In validation queue","Pending. Treat as unvalidated until the certificate issues","Unvalidated"))))</f>
        <v/>
      </c>
      <c r="N31" s="8" t="n"/>
      <c r="O31" s="8" t="n"/>
      <c r="P31" s="8" t="n"/>
      <c r="Q31" s="9">
        <f>IF(P31="","",P31-TODAY())</f>
        <v/>
      </c>
      <c r="R31" s="9">
        <f>IF(B31="","",IF(AND(L31="Yes",F31&lt;&gt;"FIPS 140-3 validated"),"REPLACE OR REVALIDATE. This module cannot support a new federal sale and the date has passed or is days away.",IF(AND(J31="Yes",K31="No"),"Quantum vulnerable with no post quantum path. Put this module on the migration roadmap as a Wave 1 item.",IF(AND(J31="Yes",K31="Yes"),"Capable but not migrated. Confirm the negotiated algorithm in production, not the configured one.",IF(AND(N31="",OR(F31="FIPS 140-2 validated",F31="Historical",F31="Not validated")),"No replacement identified for a module on a retired or unvalidated standard. Identify one before the certificate lapses, not after.","Maintain and re verify at the next certificate review.")))))</f>
        <v/>
      </c>
    </row>
    <row r="32">
      <c r="A32" s="8" t="n"/>
      <c r="B32" s="8" t="n"/>
      <c r="C32" s="8" t="n"/>
      <c r="D32" s="8" t="n"/>
      <c r="E32" s="8" t="n"/>
      <c r="F32" s="8" t="n"/>
      <c r="G32" s="8" t="n"/>
      <c r="H32" s="8" t="n"/>
      <c r="I32" s="8" t="n"/>
      <c r="J32" s="8" t="n"/>
      <c r="K32" s="8" t="n"/>
      <c r="L32" s="8" t="n"/>
      <c r="M32" s="9">
        <f>IF(B32="","",IF(F32="FIPS 140-3 validated","Clear for new procurement",IF(OR(F32="FIPS 140-2 validated",F32="Historical"),IF(L32="Yes","BLOCKS new federal sale from 21 Sep 2026","Not federal facing, but now on a retired standard"),IF(F32="In validation queue","Pending. Treat as unvalidated until the certificate issues","Unvalidated"))))</f>
        <v/>
      </c>
      <c r="N32" s="8" t="n"/>
      <c r="O32" s="8" t="n"/>
      <c r="P32" s="8" t="n"/>
      <c r="Q32" s="9">
        <f>IF(P32="","",P32-TODAY())</f>
        <v/>
      </c>
      <c r="R32" s="9">
        <f>IF(B32="","",IF(AND(L32="Yes",F32&lt;&gt;"FIPS 140-3 validated"),"REPLACE OR REVALIDATE. This module cannot support a new federal sale and the date has passed or is days away.",IF(AND(J32="Yes",K32="No"),"Quantum vulnerable with no post quantum path. Put this module on the migration roadmap as a Wave 1 item.",IF(AND(J32="Yes",K32="Yes"),"Capable but not migrated. Confirm the negotiated algorithm in production, not the configured one.",IF(AND(N32="",OR(F32="FIPS 140-2 validated",F32="Historical",F32="Not validated")),"No replacement identified for a module on a retired or unvalidated standard. Identify one before the certificate lapses, not after.","Maintain and re verify at the next certificate review.")))))</f>
        <v/>
      </c>
    </row>
    <row r="33">
      <c r="A33" s="8" t="n"/>
      <c r="B33" s="8" t="n"/>
      <c r="C33" s="8" t="n"/>
      <c r="D33" s="8" t="n"/>
      <c r="E33" s="8" t="n"/>
      <c r="F33" s="8" t="n"/>
      <c r="G33" s="8" t="n"/>
      <c r="H33" s="8" t="n"/>
      <c r="I33" s="8" t="n"/>
      <c r="J33" s="8" t="n"/>
      <c r="K33" s="8" t="n"/>
      <c r="L33" s="8" t="n"/>
      <c r="M33" s="9">
        <f>IF(B33="","",IF(F33="FIPS 140-3 validated","Clear for new procurement",IF(OR(F33="FIPS 140-2 validated",F33="Historical"),IF(L33="Yes","BLOCKS new federal sale from 21 Sep 2026","Not federal facing, but now on a retired standard"),IF(F33="In validation queue","Pending. Treat as unvalidated until the certificate issues","Unvalidated"))))</f>
        <v/>
      </c>
      <c r="N33" s="8" t="n"/>
      <c r="O33" s="8" t="n"/>
      <c r="P33" s="8" t="n"/>
      <c r="Q33" s="9">
        <f>IF(P33="","",P33-TODAY())</f>
        <v/>
      </c>
      <c r="R33" s="9">
        <f>IF(B33="","",IF(AND(L33="Yes",F33&lt;&gt;"FIPS 140-3 validated"),"REPLACE OR REVALIDATE. This module cannot support a new federal sale and the date has passed or is days away.",IF(AND(J33="Yes",K33="No"),"Quantum vulnerable with no post quantum path. Put this module on the migration roadmap as a Wave 1 item.",IF(AND(J33="Yes",K33="Yes"),"Capable but not migrated. Confirm the negotiated algorithm in production, not the configured one.",IF(AND(N33="",OR(F33="FIPS 140-2 validated",F33="Historical",F33="Not validated")),"No replacement identified for a module on a retired or unvalidated standard. Identify one before the certificate lapses, not after.","Maintain and re verify at the next certificate review.")))))</f>
        <v/>
      </c>
    </row>
    <row r="34">
      <c r="A34" s="8" t="n"/>
      <c r="B34" s="8" t="n"/>
      <c r="C34" s="8" t="n"/>
      <c r="D34" s="8" t="n"/>
      <c r="E34" s="8" t="n"/>
      <c r="F34" s="8" t="n"/>
      <c r="G34" s="8" t="n"/>
      <c r="H34" s="8" t="n"/>
      <c r="I34" s="8" t="n"/>
      <c r="J34" s="8" t="n"/>
      <c r="K34" s="8" t="n"/>
      <c r="L34" s="8" t="n"/>
      <c r="M34" s="9">
        <f>IF(B34="","",IF(F34="FIPS 140-3 validated","Clear for new procurement",IF(OR(F34="FIPS 140-2 validated",F34="Historical"),IF(L34="Yes","BLOCKS new federal sale from 21 Sep 2026","Not federal facing, but now on a retired standard"),IF(F34="In validation queue","Pending. Treat as unvalidated until the certificate issues","Unvalidated"))))</f>
        <v/>
      </c>
      <c r="N34" s="8" t="n"/>
      <c r="O34" s="8" t="n"/>
      <c r="P34" s="8" t="n"/>
      <c r="Q34" s="9">
        <f>IF(P34="","",P34-TODAY())</f>
        <v/>
      </c>
      <c r="R34" s="9">
        <f>IF(B34="","",IF(AND(L34="Yes",F34&lt;&gt;"FIPS 140-3 validated"),"REPLACE OR REVALIDATE. This module cannot support a new federal sale and the date has passed or is days away.",IF(AND(J34="Yes",K34="No"),"Quantum vulnerable with no post quantum path. Put this module on the migration roadmap as a Wave 1 item.",IF(AND(J34="Yes",K34="Yes"),"Capable but not migrated. Confirm the negotiated algorithm in production, not the configured one.",IF(AND(N34="",OR(F34="FIPS 140-2 validated",F34="Historical",F34="Not validated")),"No replacement identified for a module on a retired or unvalidated standard. Identify one before the certificate lapses, not after.","Maintain and re verify at the next certificate review.")))))</f>
        <v/>
      </c>
    </row>
    <row r="35">
      <c r="A35" s="8" t="n"/>
      <c r="B35" s="8" t="n"/>
      <c r="C35" s="8" t="n"/>
      <c r="D35" s="8" t="n"/>
      <c r="E35" s="8" t="n"/>
      <c r="F35" s="8" t="n"/>
      <c r="G35" s="8" t="n"/>
      <c r="H35" s="8" t="n"/>
      <c r="I35" s="8" t="n"/>
      <c r="J35" s="8" t="n"/>
      <c r="K35" s="8" t="n"/>
      <c r="L35" s="8" t="n"/>
      <c r="M35" s="9">
        <f>IF(B35="","",IF(F35="FIPS 140-3 validated","Clear for new procurement",IF(OR(F35="FIPS 140-2 validated",F35="Historical"),IF(L35="Yes","BLOCKS new federal sale from 21 Sep 2026","Not federal facing, but now on a retired standard"),IF(F35="In validation queue","Pending. Treat as unvalidated until the certificate issues","Unvalidated"))))</f>
        <v/>
      </c>
      <c r="N35" s="8" t="n"/>
      <c r="O35" s="8" t="n"/>
      <c r="P35" s="8" t="n"/>
      <c r="Q35" s="9">
        <f>IF(P35="","",P35-TODAY())</f>
        <v/>
      </c>
      <c r="R35" s="9">
        <f>IF(B35="","",IF(AND(L35="Yes",F35&lt;&gt;"FIPS 140-3 validated"),"REPLACE OR REVALIDATE. This module cannot support a new federal sale and the date has passed or is days away.",IF(AND(J35="Yes",K35="No"),"Quantum vulnerable with no post quantum path. Put this module on the migration roadmap as a Wave 1 item.",IF(AND(J35="Yes",K35="Yes"),"Capable but not migrated. Confirm the negotiated algorithm in production, not the configured one.",IF(AND(N35="",OR(F35="FIPS 140-2 validated",F35="Historical",F35="Not validated")),"No replacement identified for a module on a retired or unvalidated standard. Identify one before the certificate lapses, not after.","Maintain and re verify at the next certificate review.")))))</f>
        <v/>
      </c>
    </row>
    <row r="36">
      <c r="A36" s="8" t="n"/>
      <c r="B36" s="8" t="n"/>
      <c r="C36" s="8" t="n"/>
      <c r="D36" s="8" t="n"/>
      <c r="E36" s="8" t="n"/>
      <c r="F36" s="8" t="n"/>
      <c r="G36" s="8" t="n"/>
      <c r="H36" s="8" t="n"/>
      <c r="I36" s="8" t="n"/>
      <c r="J36" s="8" t="n"/>
      <c r="K36" s="8" t="n"/>
      <c r="L36" s="8" t="n"/>
      <c r="M36" s="9">
        <f>IF(B36="","",IF(F36="FIPS 140-3 validated","Clear for new procurement",IF(OR(F36="FIPS 140-2 validated",F36="Historical"),IF(L36="Yes","BLOCKS new federal sale from 21 Sep 2026","Not federal facing, but now on a retired standard"),IF(F36="In validation queue","Pending. Treat as unvalidated until the certificate issues","Unvalidated"))))</f>
        <v/>
      </c>
      <c r="N36" s="8" t="n"/>
      <c r="O36" s="8" t="n"/>
      <c r="P36" s="8" t="n"/>
      <c r="Q36" s="9">
        <f>IF(P36="","",P36-TODAY())</f>
        <v/>
      </c>
      <c r="R36" s="9">
        <f>IF(B36="","",IF(AND(L36="Yes",F36&lt;&gt;"FIPS 140-3 validated"),"REPLACE OR REVALIDATE. This module cannot support a new federal sale and the date has passed or is days away.",IF(AND(J36="Yes",K36="No"),"Quantum vulnerable with no post quantum path. Put this module on the migration roadmap as a Wave 1 item.",IF(AND(J36="Yes",K36="Yes"),"Capable but not migrated. Confirm the negotiated algorithm in production, not the configured one.",IF(AND(N36="",OR(F36="FIPS 140-2 validated",F36="Historical",F36="Not validated")),"No replacement identified for a module on a retired or unvalidated standard. Identify one before the certificate lapses, not after.","Maintain and re verify at the next certificate review.")))))</f>
        <v/>
      </c>
    </row>
    <row r="37">
      <c r="A37" s="8" t="n"/>
      <c r="B37" s="8" t="n"/>
      <c r="C37" s="8" t="n"/>
      <c r="D37" s="8" t="n"/>
      <c r="E37" s="8" t="n"/>
      <c r="F37" s="8" t="n"/>
      <c r="G37" s="8" t="n"/>
      <c r="H37" s="8" t="n"/>
      <c r="I37" s="8" t="n"/>
      <c r="J37" s="8" t="n"/>
      <c r="K37" s="8" t="n"/>
      <c r="L37" s="8" t="n"/>
      <c r="M37" s="9">
        <f>IF(B37="","",IF(F37="FIPS 140-3 validated","Clear for new procurement",IF(OR(F37="FIPS 140-2 validated",F37="Historical"),IF(L37="Yes","BLOCKS new federal sale from 21 Sep 2026","Not federal facing, but now on a retired standard"),IF(F37="In validation queue","Pending. Treat as unvalidated until the certificate issues","Unvalidated"))))</f>
        <v/>
      </c>
      <c r="N37" s="8" t="n"/>
      <c r="O37" s="8" t="n"/>
      <c r="P37" s="8" t="n"/>
      <c r="Q37" s="9">
        <f>IF(P37="","",P37-TODAY())</f>
        <v/>
      </c>
      <c r="R37" s="9">
        <f>IF(B37="","",IF(AND(L37="Yes",F37&lt;&gt;"FIPS 140-3 validated"),"REPLACE OR REVALIDATE. This module cannot support a new federal sale and the date has passed or is days away.",IF(AND(J37="Yes",K37="No"),"Quantum vulnerable with no post quantum path. Put this module on the migration roadmap as a Wave 1 item.",IF(AND(J37="Yes",K37="Yes"),"Capable but not migrated. Confirm the negotiated algorithm in production, not the configured one.",IF(AND(N37="",OR(F37="FIPS 140-2 validated",F37="Historical",F37="Not validated")),"No replacement identified for a module on a retired or unvalidated standard. Identify one before the certificate lapses, not after.","Maintain and re verify at the next certificate review.")))))</f>
        <v/>
      </c>
    </row>
    <row r="38">
      <c r="A38" s="8" t="n"/>
      <c r="B38" s="8" t="n"/>
      <c r="C38" s="8" t="n"/>
      <c r="D38" s="8" t="n"/>
      <c r="E38" s="8" t="n"/>
      <c r="F38" s="8" t="n"/>
      <c r="G38" s="8" t="n"/>
      <c r="H38" s="8" t="n"/>
      <c r="I38" s="8" t="n"/>
      <c r="J38" s="8" t="n"/>
      <c r="K38" s="8" t="n"/>
      <c r="L38" s="8" t="n"/>
      <c r="M38" s="9">
        <f>IF(B38="","",IF(F38="FIPS 140-3 validated","Clear for new procurement",IF(OR(F38="FIPS 140-2 validated",F38="Historical"),IF(L38="Yes","BLOCKS new federal sale from 21 Sep 2026","Not federal facing, but now on a retired standard"),IF(F38="In validation queue","Pending. Treat as unvalidated until the certificate issues","Unvalidated"))))</f>
        <v/>
      </c>
      <c r="N38" s="8" t="n"/>
      <c r="O38" s="8" t="n"/>
      <c r="P38" s="8" t="n"/>
      <c r="Q38" s="9">
        <f>IF(P38="","",P38-TODAY())</f>
        <v/>
      </c>
      <c r="R38" s="9">
        <f>IF(B38="","",IF(AND(L38="Yes",F38&lt;&gt;"FIPS 140-3 validated"),"REPLACE OR REVALIDATE. This module cannot support a new federal sale and the date has passed or is days away.",IF(AND(J38="Yes",K38="No"),"Quantum vulnerable with no post quantum path. Put this module on the migration roadmap as a Wave 1 item.",IF(AND(J38="Yes",K38="Yes"),"Capable but not migrated. Confirm the negotiated algorithm in production, not the configured one.",IF(AND(N38="",OR(F38="FIPS 140-2 validated",F38="Historical",F38="Not validated")),"No replacement identified for a module on a retired or unvalidated standard. Identify one before the certificate lapses, not after.","Maintain and re verify at the next certificate review.")))))</f>
        <v/>
      </c>
    </row>
    <row r="39">
      <c r="A39" s="8" t="n"/>
      <c r="B39" s="8" t="n"/>
      <c r="C39" s="8" t="n"/>
      <c r="D39" s="8" t="n"/>
      <c r="E39" s="8" t="n"/>
      <c r="F39" s="8" t="n"/>
      <c r="G39" s="8" t="n"/>
      <c r="H39" s="8" t="n"/>
      <c r="I39" s="8" t="n"/>
      <c r="J39" s="8" t="n"/>
      <c r="K39" s="8" t="n"/>
      <c r="L39" s="8" t="n"/>
      <c r="M39" s="9">
        <f>IF(B39="","",IF(F39="FIPS 140-3 validated","Clear for new procurement",IF(OR(F39="FIPS 140-2 validated",F39="Historical"),IF(L39="Yes","BLOCKS new federal sale from 21 Sep 2026","Not federal facing, but now on a retired standard"),IF(F39="In validation queue","Pending. Treat as unvalidated until the certificate issues","Unvalidated"))))</f>
        <v/>
      </c>
      <c r="N39" s="8" t="n"/>
      <c r="O39" s="8" t="n"/>
      <c r="P39" s="8" t="n"/>
      <c r="Q39" s="9">
        <f>IF(P39="","",P39-TODAY())</f>
        <v/>
      </c>
      <c r="R39" s="9">
        <f>IF(B39="","",IF(AND(L39="Yes",F39&lt;&gt;"FIPS 140-3 validated"),"REPLACE OR REVALIDATE. This module cannot support a new federal sale and the date has passed or is days away.",IF(AND(J39="Yes",K39="No"),"Quantum vulnerable with no post quantum path. Put this module on the migration roadmap as a Wave 1 item.",IF(AND(J39="Yes",K39="Yes"),"Capable but not migrated. Confirm the negotiated algorithm in production, not the configured one.",IF(AND(N39="",OR(F39="FIPS 140-2 validated",F39="Historical",F39="Not validated")),"No replacement identified for a module on a retired or unvalidated standard. Identify one before the certificate lapses, not after.","Maintain and re verify at the next certificate review.")))))</f>
        <v/>
      </c>
    </row>
    <row r="40">
      <c r="A40" s="8" t="n"/>
      <c r="B40" s="8" t="n"/>
      <c r="C40" s="8" t="n"/>
      <c r="D40" s="8" t="n"/>
      <c r="E40" s="8" t="n"/>
      <c r="F40" s="8" t="n"/>
      <c r="G40" s="8" t="n"/>
      <c r="H40" s="8" t="n"/>
      <c r="I40" s="8" t="n"/>
      <c r="J40" s="8" t="n"/>
      <c r="K40" s="8" t="n"/>
      <c r="L40" s="8" t="n"/>
      <c r="M40" s="9">
        <f>IF(B40="","",IF(F40="FIPS 140-3 validated","Clear for new procurement",IF(OR(F40="FIPS 140-2 validated",F40="Historical"),IF(L40="Yes","BLOCKS new federal sale from 21 Sep 2026","Not federal facing, but now on a retired standard"),IF(F40="In validation queue","Pending. Treat as unvalidated until the certificate issues","Unvalidated"))))</f>
        <v/>
      </c>
      <c r="N40" s="8" t="n"/>
      <c r="O40" s="8" t="n"/>
      <c r="P40" s="8" t="n"/>
      <c r="Q40" s="9">
        <f>IF(P40="","",P40-TODAY())</f>
        <v/>
      </c>
      <c r="R40" s="9">
        <f>IF(B40="","",IF(AND(L40="Yes",F40&lt;&gt;"FIPS 140-3 validated"),"REPLACE OR REVALIDATE. This module cannot support a new federal sale and the date has passed or is days away.",IF(AND(J40="Yes",K40="No"),"Quantum vulnerable with no post quantum path. Put this module on the migration roadmap as a Wave 1 item.",IF(AND(J40="Yes",K40="Yes"),"Capable but not migrated. Confirm the negotiated algorithm in production, not the configured one.",IF(AND(N40="",OR(F40="FIPS 140-2 validated",F40="Historical",F40="Not validated")),"No replacement identified for a module on a retired or unvalidated standard. Identify one before the certificate lapses, not after.","Maintain and re verify at the next certificate review.")))))</f>
        <v/>
      </c>
    </row>
    <row r="41">
      <c r="A41" s="8" t="n"/>
      <c r="B41" s="8" t="n"/>
      <c r="C41" s="8" t="n"/>
      <c r="D41" s="8" t="n"/>
      <c r="E41" s="8" t="n"/>
      <c r="F41" s="8" t="n"/>
      <c r="G41" s="8" t="n"/>
      <c r="H41" s="8" t="n"/>
      <c r="I41" s="8" t="n"/>
      <c r="J41" s="8" t="n"/>
      <c r="K41" s="8" t="n"/>
      <c r="L41" s="8" t="n"/>
      <c r="M41" s="9">
        <f>IF(B41="","",IF(F41="FIPS 140-3 validated","Clear for new procurement",IF(OR(F41="FIPS 140-2 validated",F41="Historical"),IF(L41="Yes","BLOCKS new federal sale from 21 Sep 2026","Not federal facing, but now on a retired standard"),IF(F41="In validation queue","Pending. Treat as unvalidated until the certificate issues","Unvalidated"))))</f>
        <v/>
      </c>
      <c r="N41" s="8" t="n"/>
      <c r="O41" s="8" t="n"/>
      <c r="P41" s="8" t="n"/>
      <c r="Q41" s="9">
        <f>IF(P41="","",P41-TODAY())</f>
        <v/>
      </c>
      <c r="R41" s="9">
        <f>IF(B41="","",IF(AND(L41="Yes",F41&lt;&gt;"FIPS 140-3 validated"),"REPLACE OR REVALIDATE. This module cannot support a new federal sale and the date has passed or is days away.",IF(AND(J41="Yes",K41="No"),"Quantum vulnerable with no post quantum path. Put this module on the migration roadmap as a Wave 1 item.",IF(AND(J41="Yes",K41="Yes"),"Capable but not migrated. Confirm the negotiated algorithm in production, not the configured one.",IF(AND(N41="",OR(F41="FIPS 140-2 validated",F41="Historical",F41="Not validated")),"No replacement identified for a module on a retired or unvalidated standard. Identify one before the certificate lapses, not after.","Maintain and re verify at the next certificate review.")))))</f>
        <v/>
      </c>
    </row>
    <row r="42">
      <c r="A42" s="8" t="n"/>
      <c r="B42" s="8" t="n"/>
      <c r="C42" s="8" t="n"/>
      <c r="D42" s="8" t="n"/>
      <c r="E42" s="8" t="n"/>
      <c r="F42" s="8" t="n"/>
      <c r="G42" s="8" t="n"/>
      <c r="H42" s="8" t="n"/>
      <c r="I42" s="8" t="n"/>
      <c r="J42" s="8" t="n"/>
      <c r="K42" s="8" t="n"/>
      <c r="L42" s="8" t="n"/>
      <c r="M42" s="9">
        <f>IF(B42="","",IF(F42="FIPS 140-3 validated","Clear for new procurement",IF(OR(F42="FIPS 140-2 validated",F42="Historical"),IF(L42="Yes","BLOCKS new federal sale from 21 Sep 2026","Not federal facing, but now on a retired standard"),IF(F42="In validation queue","Pending. Treat as unvalidated until the certificate issues","Unvalidated"))))</f>
        <v/>
      </c>
      <c r="N42" s="8" t="n"/>
      <c r="O42" s="8" t="n"/>
      <c r="P42" s="8" t="n"/>
      <c r="Q42" s="9">
        <f>IF(P42="","",P42-TODAY())</f>
        <v/>
      </c>
      <c r="R42" s="9">
        <f>IF(B42="","",IF(AND(L42="Yes",F42&lt;&gt;"FIPS 140-3 validated"),"REPLACE OR REVALIDATE. This module cannot support a new federal sale and the date has passed or is days away.",IF(AND(J42="Yes",K42="No"),"Quantum vulnerable with no post quantum path. Put this module on the migration roadmap as a Wave 1 item.",IF(AND(J42="Yes",K42="Yes"),"Capable but not migrated. Confirm the negotiated algorithm in production, not the configured one.",IF(AND(N42="",OR(F42="FIPS 140-2 validated",F42="Historical",F42="Not validated")),"No replacement identified for a module on a retired or unvalidated standard. Identify one before the certificate lapses, not after.","Maintain and re verify at the next certificate review.")))))</f>
        <v/>
      </c>
    </row>
    <row r="43">
      <c r="A43" s="8" t="n"/>
      <c r="B43" s="8" t="n"/>
      <c r="C43" s="8" t="n"/>
      <c r="D43" s="8" t="n"/>
      <c r="E43" s="8" t="n"/>
      <c r="F43" s="8" t="n"/>
      <c r="G43" s="8" t="n"/>
      <c r="H43" s="8" t="n"/>
      <c r="I43" s="8" t="n"/>
      <c r="J43" s="8" t="n"/>
      <c r="K43" s="8" t="n"/>
      <c r="L43" s="8" t="n"/>
      <c r="M43" s="9">
        <f>IF(B43="","",IF(F43="FIPS 140-3 validated","Clear for new procurement",IF(OR(F43="FIPS 140-2 validated",F43="Historical"),IF(L43="Yes","BLOCKS new federal sale from 21 Sep 2026","Not federal facing, but now on a retired standard"),IF(F43="In validation queue","Pending. Treat as unvalidated until the certificate issues","Unvalidated"))))</f>
        <v/>
      </c>
      <c r="N43" s="8" t="n"/>
      <c r="O43" s="8" t="n"/>
      <c r="P43" s="8" t="n"/>
      <c r="Q43" s="9">
        <f>IF(P43="","",P43-TODAY())</f>
        <v/>
      </c>
      <c r="R43" s="9">
        <f>IF(B43="","",IF(AND(L43="Yes",F43&lt;&gt;"FIPS 140-3 validated"),"REPLACE OR REVALIDATE. This module cannot support a new federal sale and the date has passed or is days away.",IF(AND(J43="Yes",K43="No"),"Quantum vulnerable with no post quantum path. Put this module on the migration roadmap as a Wave 1 item.",IF(AND(J43="Yes",K43="Yes"),"Capable but not migrated. Confirm the negotiated algorithm in production, not the configured one.",IF(AND(N43="",OR(F43="FIPS 140-2 validated",F43="Historical",F43="Not validated")),"No replacement identified for a module on a retired or unvalidated standard. Identify one before the certificate lapses, not after.","Maintain and re verify at the next certificate review.")))))</f>
        <v/>
      </c>
    </row>
    <row r="44">
      <c r="A44" s="8" t="n"/>
      <c r="B44" s="8" t="n"/>
      <c r="C44" s="8" t="n"/>
      <c r="D44" s="8" t="n"/>
      <c r="E44" s="8" t="n"/>
      <c r="F44" s="8" t="n"/>
      <c r="G44" s="8" t="n"/>
      <c r="H44" s="8" t="n"/>
      <c r="I44" s="8" t="n"/>
      <c r="J44" s="8" t="n"/>
      <c r="K44" s="8" t="n"/>
      <c r="L44" s="8" t="n"/>
      <c r="M44" s="9">
        <f>IF(B44="","",IF(F44="FIPS 140-3 validated","Clear for new procurement",IF(OR(F44="FIPS 140-2 validated",F44="Historical"),IF(L44="Yes","BLOCKS new federal sale from 21 Sep 2026","Not federal facing, but now on a retired standard"),IF(F44="In validation queue","Pending. Treat as unvalidated until the certificate issues","Unvalidated"))))</f>
        <v/>
      </c>
      <c r="N44" s="8" t="n"/>
      <c r="O44" s="8" t="n"/>
      <c r="P44" s="8" t="n"/>
      <c r="Q44" s="9">
        <f>IF(P44="","",P44-TODAY())</f>
        <v/>
      </c>
      <c r="R44" s="9">
        <f>IF(B44="","",IF(AND(L44="Yes",F44&lt;&gt;"FIPS 140-3 validated"),"REPLACE OR REVALIDATE. This module cannot support a new federal sale and the date has passed or is days away.",IF(AND(J44="Yes",K44="No"),"Quantum vulnerable with no post quantum path. Put this module on the migration roadmap as a Wave 1 item.",IF(AND(J44="Yes",K44="Yes"),"Capable but not migrated. Confirm the negotiated algorithm in production, not the configured one.",IF(AND(N44="",OR(F44="FIPS 140-2 validated",F44="Historical",F44="Not validated")),"No replacement identified for a module on a retired or unvalidated standard. Identify one before the certificate lapses, not after.","Maintain and re verify at the next certificate review.")))))</f>
        <v/>
      </c>
    </row>
    <row r="45">
      <c r="A45" s="8" t="n"/>
      <c r="B45" s="8" t="n"/>
      <c r="C45" s="8" t="n"/>
      <c r="D45" s="8" t="n"/>
      <c r="E45" s="8" t="n"/>
      <c r="F45" s="8" t="n"/>
      <c r="G45" s="8" t="n"/>
      <c r="H45" s="8" t="n"/>
      <c r="I45" s="8" t="n"/>
      <c r="J45" s="8" t="n"/>
      <c r="K45" s="8" t="n"/>
      <c r="L45" s="8" t="n"/>
      <c r="M45" s="9">
        <f>IF(B45="","",IF(F45="FIPS 140-3 validated","Clear for new procurement",IF(OR(F45="FIPS 140-2 validated",F45="Historical"),IF(L45="Yes","BLOCKS new federal sale from 21 Sep 2026","Not federal facing, but now on a retired standard"),IF(F45="In validation queue","Pending. Treat as unvalidated until the certificate issues","Unvalidated"))))</f>
        <v/>
      </c>
      <c r="N45" s="8" t="n"/>
      <c r="O45" s="8" t="n"/>
      <c r="P45" s="8" t="n"/>
      <c r="Q45" s="9">
        <f>IF(P45="","",P45-TODAY())</f>
        <v/>
      </c>
      <c r="R45" s="9">
        <f>IF(B45="","",IF(AND(L45="Yes",F45&lt;&gt;"FIPS 140-3 validated"),"REPLACE OR REVALIDATE. This module cannot support a new federal sale and the date has passed or is days away.",IF(AND(J45="Yes",K45="No"),"Quantum vulnerable with no post quantum path. Put this module on the migration roadmap as a Wave 1 item.",IF(AND(J45="Yes",K45="Yes"),"Capable but not migrated. Confirm the negotiated algorithm in production, not the configured one.",IF(AND(N45="",OR(F45="FIPS 140-2 validated",F45="Historical",F45="Not validated")),"No replacement identified for a module on a retired or unvalidated standard. Identify one before the certificate lapses, not after.","Maintain and re verify at the next certificate review.")))))</f>
        <v/>
      </c>
    </row>
    <row r="46">
      <c r="A46" s="8" t="n"/>
      <c r="B46" s="8" t="n"/>
      <c r="C46" s="8" t="n"/>
      <c r="D46" s="8" t="n"/>
      <c r="E46" s="8" t="n"/>
      <c r="F46" s="8" t="n"/>
      <c r="G46" s="8" t="n"/>
      <c r="H46" s="8" t="n"/>
      <c r="I46" s="8" t="n"/>
      <c r="J46" s="8" t="n"/>
      <c r="K46" s="8" t="n"/>
      <c r="L46" s="8" t="n"/>
      <c r="M46" s="9">
        <f>IF(B46="","",IF(F46="FIPS 140-3 validated","Clear for new procurement",IF(OR(F46="FIPS 140-2 validated",F46="Historical"),IF(L46="Yes","BLOCKS new federal sale from 21 Sep 2026","Not federal facing, but now on a retired standard"),IF(F46="In validation queue","Pending. Treat as unvalidated until the certificate issues","Unvalidated"))))</f>
        <v/>
      </c>
      <c r="N46" s="8" t="n"/>
      <c r="O46" s="8" t="n"/>
      <c r="P46" s="8" t="n"/>
      <c r="Q46" s="9">
        <f>IF(P46="","",P46-TODAY())</f>
        <v/>
      </c>
      <c r="R46" s="9">
        <f>IF(B46="","",IF(AND(L46="Yes",F46&lt;&gt;"FIPS 140-3 validated"),"REPLACE OR REVALIDATE. This module cannot support a new federal sale and the date has passed or is days away.",IF(AND(J46="Yes",K46="No"),"Quantum vulnerable with no post quantum path. Put this module on the migration roadmap as a Wave 1 item.",IF(AND(J46="Yes",K46="Yes"),"Capable but not migrated. Confirm the negotiated algorithm in production, not the configured one.",IF(AND(N46="",OR(F46="FIPS 140-2 validated",F46="Historical",F46="Not validated")),"No replacement identified for a module on a retired or unvalidated standard. Identify one before the certificate lapses, not after.","Maintain and re verify at the next certificate review.")))))</f>
        <v/>
      </c>
    </row>
    <row r="47">
      <c r="A47" s="8" t="n"/>
      <c r="B47" s="8" t="n"/>
      <c r="C47" s="8" t="n"/>
      <c r="D47" s="8" t="n"/>
      <c r="E47" s="8" t="n"/>
      <c r="F47" s="8" t="n"/>
      <c r="G47" s="8" t="n"/>
      <c r="H47" s="8" t="n"/>
      <c r="I47" s="8" t="n"/>
      <c r="J47" s="8" t="n"/>
      <c r="K47" s="8" t="n"/>
      <c r="L47" s="8" t="n"/>
      <c r="M47" s="9">
        <f>IF(B47="","",IF(F47="FIPS 140-3 validated","Clear for new procurement",IF(OR(F47="FIPS 140-2 validated",F47="Historical"),IF(L47="Yes","BLOCKS new federal sale from 21 Sep 2026","Not federal facing, but now on a retired standard"),IF(F47="In validation queue","Pending. Treat as unvalidated until the certificate issues","Unvalidated"))))</f>
        <v/>
      </c>
      <c r="N47" s="8" t="n"/>
      <c r="O47" s="8" t="n"/>
      <c r="P47" s="8" t="n"/>
      <c r="Q47" s="9">
        <f>IF(P47="","",P47-TODAY())</f>
        <v/>
      </c>
      <c r="R47" s="9">
        <f>IF(B47="","",IF(AND(L47="Yes",F47&lt;&gt;"FIPS 140-3 validated"),"REPLACE OR REVALIDATE. This module cannot support a new federal sale and the date has passed or is days away.",IF(AND(J47="Yes",K47="No"),"Quantum vulnerable with no post quantum path. Put this module on the migration roadmap as a Wave 1 item.",IF(AND(J47="Yes",K47="Yes"),"Capable but not migrated. Confirm the negotiated algorithm in production, not the configured one.",IF(AND(N47="",OR(F47="FIPS 140-2 validated",F47="Historical",F47="Not validated")),"No replacement identified for a module on a retired or unvalidated standard. Identify one before the certificate lapses, not after.","Maintain and re verify at the next certificate review.")))))</f>
        <v/>
      </c>
    </row>
    <row r="48">
      <c r="A48" s="8" t="n"/>
      <c r="B48" s="8" t="n"/>
      <c r="C48" s="8" t="n"/>
      <c r="D48" s="8" t="n"/>
      <c r="E48" s="8" t="n"/>
      <c r="F48" s="8" t="n"/>
      <c r="G48" s="8" t="n"/>
      <c r="H48" s="8" t="n"/>
      <c r="I48" s="8" t="n"/>
      <c r="J48" s="8" t="n"/>
      <c r="K48" s="8" t="n"/>
      <c r="L48" s="8" t="n"/>
      <c r="M48" s="9">
        <f>IF(B48="","",IF(F48="FIPS 140-3 validated","Clear for new procurement",IF(OR(F48="FIPS 140-2 validated",F48="Historical"),IF(L48="Yes","BLOCKS new federal sale from 21 Sep 2026","Not federal facing, but now on a retired standard"),IF(F48="In validation queue","Pending. Treat as unvalidated until the certificate issues","Unvalidated"))))</f>
        <v/>
      </c>
      <c r="N48" s="8" t="n"/>
      <c r="O48" s="8" t="n"/>
      <c r="P48" s="8" t="n"/>
      <c r="Q48" s="9">
        <f>IF(P48="","",P48-TODAY())</f>
        <v/>
      </c>
      <c r="R48" s="9">
        <f>IF(B48="","",IF(AND(L48="Yes",F48&lt;&gt;"FIPS 140-3 validated"),"REPLACE OR REVALIDATE. This module cannot support a new federal sale and the date has passed or is days away.",IF(AND(J48="Yes",K48="No"),"Quantum vulnerable with no post quantum path. Put this module on the migration roadmap as a Wave 1 item.",IF(AND(J48="Yes",K48="Yes"),"Capable but not migrated. Confirm the negotiated algorithm in production, not the configured one.",IF(AND(N48="",OR(F48="FIPS 140-2 validated",F48="Historical",F48="Not validated")),"No replacement identified for a module on a retired or unvalidated standard. Identify one before the certificate lapses, not after.","Maintain and re verify at the next certificate review.")))))</f>
        <v/>
      </c>
    </row>
    <row r="49">
      <c r="A49" s="8" t="n"/>
      <c r="B49" s="8" t="n"/>
      <c r="C49" s="8" t="n"/>
      <c r="D49" s="8" t="n"/>
      <c r="E49" s="8" t="n"/>
      <c r="F49" s="8" t="n"/>
      <c r="G49" s="8" t="n"/>
      <c r="H49" s="8" t="n"/>
      <c r="I49" s="8" t="n"/>
      <c r="J49" s="8" t="n"/>
      <c r="K49" s="8" t="n"/>
      <c r="L49" s="8" t="n"/>
      <c r="M49" s="9">
        <f>IF(B49="","",IF(F49="FIPS 140-3 validated","Clear for new procurement",IF(OR(F49="FIPS 140-2 validated",F49="Historical"),IF(L49="Yes","BLOCKS new federal sale from 21 Sep 2026","Not federal facing, but now on a retired standard"),IF(F49="In validation queue","Pending. Treat as unvalidated until the certificate issues","Unvalidated"))))</f>
        <v/>
      </c>
      <c r="N49" s="8" t="n"/>
      <c r="O49" s="8" t="n"/>
      <c r="P49" s="8" t="n"/>
      <c r="Q49" s="9">
        <f>IF(P49="","",P49-TODAY())</f>
        <v/>
      </c>
      <c r="R49" s="9">
        <f>IF(B49="","",IF(AND(L49="Yes",F49&lt;&gt;"FIPS 140-3 validated"),"REPLACE OR REVALIDATE. This module cannot support a new federal sale and the date has passed or is days away.",IF(AND(J49="Yes",K49="No"),"Quantum vulnerable with no post quantum path. Put this module on the migration roadmap as a Wave 1 item.",IF(AND(J49="Yes",K49="Yes"),"Capable but not migrated. Confirm the negotiated algorithm in production, not the configured one.",IF(AND(N49="",OR(F49="FIPS 140-2 validated",F49="Historical",F49="Not validated")),"No replacement identified for a module on a retired or unvalidated standard. Identify one before the certificate lapses, not after.","Maintain and re verify at the next certificate review.")))))</f>
        <v/>
      </c>
    </row>
    <row r="50">
      <c r="A50" s="8" t="n"/>
      <c r="B50" s="8" t="n"/>
      <c r="C50" s="8" t="n"/>
      <c r="D50" s="8" t="n"/>
      <c r="E50" s="8" t="n"/>
      <c r="F50" s="8" t="n"/>
      <c r="G50" s="8" t="n"/>
      <c r="H50" s="8" t="n"/>
      <c r="I50" s="8" t="n"/>
      <c r="J50" s="8" t="n"/>
      <c r="K50" s="8" t="n"/>
      <c r="L50" s="8" t="n"/>
      <c r="M50" s="9">
        <f>IF(B50="","",IF(F50="FIPS 140-3 validated","Clear for new procurement",IF(OR(F50="FIPS 140-2 validated",F50="Historical"),IF(L50="Yes","BLOCKS new federal sale from 21 Sep 2026","Not federal facing, but now on a retired standard"),IF(F50="In validation queue","Pending. Treat as unvalidated until the certificate issues","Unvalidated"))))</f>
        <v/>
      </c>
      <c r="N50" s="8" t="n"/>
      <c r="O50" s="8" t="n"/>
      <c r="P50" s="8" t="n"/>
      <c r="Q50" s="9">
        <f>IF(P50="","",P50-TODAY())</f>
        <v/>
      </c>
      <c r="R50" s="9">
        <f>IF(B50="","",IF(AND(L50="Yes",F50&lt;&gt;"FIPS 140-3 validated"),"REPLACE OR REVALIDATE. This module cannot support a new federal sale and the date has passed or is days away.",IF(AND(J50="Yes",K50="No"),"Quantum vulnerable with no post quantum path. Put this module on the migration roadmap as a Wave 1 item.",IF(AND(J50="Yes",K50="Yes"),"Capable but not migrated. Confirm the negotiated algorithm in production, not the configured one.",IF(AND(N50="",OR(F50="FIPS 140-2 validated",F50="Historical",F50="Not validated")),"No replacement identified for a module on a retired or unvalidated standard. Identify one before the certificate lapses, not after.","Maintain and re verify at the next certificate review.")))))</f>
        <v/>
      </c>
    </row>
    <row r="51">
      <c r="A51" s="8" t="n"/>
      <c r="B51" s="8" t="n"/>
      <c r="C51" s="8" t="n"/>
      <c r="D51" s="8" t="n"/>
      <c r="E51" s="8" t="n"/>
      <c r="F51" s="8" t="n"/>
      <c r="G51" s="8" t="n"/>
      <c r="H51" s="8" t="n"/>
      <c r="I51" s="8" t="n"/>
      <c r="J51" s="8" t="n"/>
      <c r="K51" s="8" t="n"/>
      <c r="L51" s="8" t="n"/>
      <c r="M51" s="9">
        <f>IF(B51="","",IF(F51="FIPS 140-3 validated","Clear for new procurement",IF(OR(F51="FIPS 140-2 validated",F51="Historical"),IF(L51="Yes","BLOCKS new federal sale from 21 Sep 2026","Not federal facing, but now on a retired standard"),IF(F51="In validation queue","Pending. Treat as unvalidated until the certificate issues","Unvalidated"))))</f>
        <v/>
      </c>
      <c r="N51" s="8" t="n"/>
      <c r="O51" s="8" t="n"/>
      <c r="P51" s="8" t="n"/>
      <c r="Q51" s="9">
        <f>IF(P51="","",P51-TODAY())</f>
        <v/>
      </c>
      <c r="R51" s="9">
        <f>IF(B51="","",IF(AND(L51="Yes",F51&lt;&gt;"FIPS 140-3 validated"),"REPLACE OR REVALIDATE. This module cannot support a new federal sale and the date has passed or is days away.",IF(AND(J51="Yes",K51="No"),"Quantum vulnerable with no post quantum path. Put this module on the migration roadmap as a Wave 1 item.",IF(AND(J51="Yes",K51="Yes"),"Capable but not migrated. Confirm the negotiated algorithm in production, not the configured one.",IF(AND(N51="",OR(F51="FIPS 140-2 validated",F51="Historical",F51="Not validated")),"No replacement identified for a module on a retired or unvalidated standard. Identify one before the certificate lapses, not after.","Maintain and re verify at the next certificate review.")))))</f>
        <v/>
      </c>
    </row>
    <row r="52">
      <c r="A52" s="8" t="n"/>
      <c r="B52" s="8" t="n"/>
      <c r="C52" s="8" t="n"/>
      <c r="D52" s="8" t="n"/>
      <c r="E52" s="8" t="n"/>
      <c r="F52" s="8" t="n"/>
      <c r="G52" s="8" t="n"/>
      <c r="H52" s="8" t="n"/>
      <c r="I52" s="8" t="n"/>
      <c r="J52" s="8" t="n"/>
      <c r="K52" s="8" t="n"/>
      <c r="L52" s="8" t="n"/>
      <c r="M52" s="9">
        <f>IF(B52="","",IF(F52="FIPS 140-3 validated","Clear for new procurement",IF(OR(F52="FIPS 140-2 validated",F52="Historical"),IF(L52="Yes","BLOCKS new federal sale from 21 Sep 2026","Not federal facing, but now on a retired standard"),IF(F52="In validation queue","Pending. Treat as unvalidated until the certificate issues","Unvalidated"))))</f>
        <v/>
      </c>
      <c r="N52" s="8" t="n"/>
      <c r="O52" s="8" t="n"/>
      <c r="P52" s="8" t="n"/>
      <c r="Q52" s="9">
        <f>IF(P52="","",P52-TODAY())</f>
        <v/>
      </c>
      <c r="R52" s="9">
        <f>IF(B52="","",IF(AND(L52="Yes",F52&lt;&gt;"FIPS 140-3 validated"),"REPLACE OR REVALIDATE. This module cannot support a new federal sale and the date has passed or is days away.",IF(AND(J52="Yes",K52="No"),"Quantum vulnerable with no post quantum path. Put this module on the migration roadmap as a Wave 1 item.",IF(AND(J52="Yes",K52="Yes"),"Capable but not migrated. Confirm the negotiated algorithm in production, not the configured one.",IF(AND(N52="",OR(F52="FIPS 140-2 validated",F52="Historical",F52="Not validated")),"No replacement identified for a module on a retired or unvalidated standard. Identify one before the certificate lapses, not after.","Maintain and re verify at the next certificate review.")))))</f>
        <v/>
      </c>
    </row>
    <row r="53">
      <c r="A53" s="8" t="n"/>
      <c r="B53" s="8" t="n"/>
      <c r="C53" s="8" t="n"/>
      <c r="D53" s="8" t="n"/>
      <c r="E53" s="8" t="n"/>
      <c r="F53" s="8" t="n"/>
      <c r="G53" s="8" t="n"/>
      <c r="H53" s="8" t="n"/>
      <c r="I53" s="8" t="n"/>
      <c r="J53" s="8" t="n"/>
      <c r="K53" s="8" t="n"/>
      <c r="L53" s="8" t="n"/>
      <c r="M53" s="9">
        <f>IF(B53="","",IF(F53="FIPS 140-3 validated","Clear for new procurement",IF(OR(F53="FIPS 140-2 validated",F53="Historical"),IF(L53="Yes","BLOCKS new federal sale from 21 Sep 2026","Not federal facing, but now on a retired standard"),IF(F53="In validation queue","Pending. Treat as unvalidated until the certificate issues","Unvalidated"))))</f>
        <v/>
      </c>
      <c r="N53" s="8" t="n"/>
      <c r="O53" s="8" t="n"/>
      <c r="P53" s="8" t="n"/>
      <c r="Q53" s="9">
        <f>IF(P53="","",P53-TODAY())</f>
        <v/>
      </c>
      <c r="R53" s="9">
        <f>IF(B53="","",IF(AND(L53="Yes",F53&lt;&gt;"FIPS 140-3 validated"),"REPLACE OR REVALIDATE. This module cannot support a new federal sale and the date has passed or is days away.",IF(AND(J53="Yes",K53="No"),"Quantum vulnerable with no post quantum path. Put this module on the migration roadmap as a Wave 1 item.",IF(AND(J53="Yes",K53="Yes"),"Capable but not migrated. Confirm the negotiated algorithm in production, not the configured one.",IF(AND(N53="",OR(F53="FIPS 140-2 validated",F53="Historical",F53="Not validated")),"No replacement identified for a module on a retired or unvalidated standard. Identify one before the certificate lapses, not after.","Maintain and re verify at the next certificate review.")))))</f>
        <v/>
      </c>
    </row>
    <row r="54">
      <c r="A54" s="8" t="n"/>
      <c r="B54" s="8" t="n"/>
      <c r="C54" s="8" t="n"/>
      <c r="D54" s="8" t="n"/>
      <c r="E54" s="8" t="n"/>
      <c r="F54" s="8" t="n"/>
      <c r="G54" s="8" t="n"/>
      <c r="H54" s="8" t="n"/>
      <c r="I54" s="8" t="n"/>
      <c r="J54" s="8" t="n"/>
      <c r="K54" s="8" t="n"/>
      <c r="L54" s="8" t="n"/>
      <c r="M54" s="9">
        <f>IF(B54="","",IF(F54="FIPS 140-3 validated","Clear for new procurement",IF(OR(F54="FIPS 140-2 validated",F54="Historical"),IF(L54="Yes","BLOCKS new federal sale from 21 Sep 2026","Not federal facing, but now on a retired standard"),IF(F54="In validation queue","Pending. Treat as unvalidated until the certificate issues","Unvalidated"))))</f>
        <v/>
      </c>
      <c r="N54" s="8" t="n"/>
      <c r="O54" s="8" t="n"/>
      <c r="P54" s="8" t="n"/>
      <c r="Q54" s="9">
        <f>IF(P54="","",P54-TODAY())</f>
        <v/>
      </c>
      <c r="R54" s="9">
        <f>IF(B54="","",IF(AND(L54="Yes",F54&lt;&gt;"FIPS 140-3 validated"),"REPLACE OR REVALIDATE. This module cannot support a new federal sale and the date has passed or is days away.",IF(AND(J54="Yes",K54="No"),"Quantum vulnerable with no post quantum path. Put this module on the migration roadmap as a Wave 1 item.",IF(AND(J54="Yes",K54="Yes"),"Capable but not migrated. Confirm the negotiated algorithm in production, not the configured one.",IF(AND(N54="",OR(F54="FIPS 140-2 validated",F54="Historical",F54="Not validated")),"No replacement identified for a module on a retired or unvalidated standard. Identify one before the certificate lapses, not after.","Maintain and re verify at the next certificate review.")))))</f>
        <v/>
      </c>
    </row>
    <row r="55">
      <c r="A55" s="8" t="n"/>
      <c r="B55" s="8" t="n"/>
      <c r="C55" s="8" t="n"/>
      <c r="D55" s="8" t="n"/>
      <c r="E55" s="8" t="n"/>
      <c r="F55" s="8" t="n"/>
      <c r="G55" s="8" t="n"/>
      <c r="H55" s="8" t="n"/>
      <c r="I55" s="8" t="n"/>
      <c r="J55" s="8" t="n"/>
      <c r="K55" s="8" t="n"/>
      <c r="L55" s="8" t="n"/>
      <c r="M55" s="9">
        <f>IF(B55="","",IF(F55="FIPS 140-3 validated","Clear for new procurement",IF(OR(F55="FIPS 140-2 validated",F55="Historical"),IF(L55="Yes","BLOCKS new federal sale from 21 Sep 2026","Not federal facing, but now on a retired standard"),IF(F55="In validation queue","Pending. Treat as unvalidated until the certificate issues","Unvalidated"))))</f>
        <v/>
      </c>
      <c r="N55" s="8" t="n"/>
      <c r="O55" s="8" t="n"/>
      <c r="P55" s="8" t="n"/>
      <c r="Q55" s="9">
        <f>IF(P55="","",P55-TODAY())</f>
        <v/>
      </c>
      <c r="R55" s="9">
        <f>IF(B55="","",IF(AND(L55="Yes",F55&lt;&gt;"FIPS 140-3 validated"),"REPLACE OR REVALIDATE. This module cannot support a new federal sale and the date has passed or is days away.",IF(AND(J55="Yes",K55="No"),"Quantum vulnerable with no post quantum path. Put this module on the migration roadmap as a Wave 1 item.",IF(AND(J55="Yes",K55="Yes"),"Capable but not migrated. Confirm the negotiated algorithm in production, not the configured one.",IF(AND(N55="",OR(F55="FIPS 140-2 validated",F55="Historical",F55="Not validated")),"No replacement identified for a module on a retired or unvalidated standard. Identify one before the certificate lapses, not after.","Maintain and re verify at the next certificate review.")))))</f>
        <v/>
      </c>
    </row>
    <row r="56">
      <c r="A56" s="8" t="n"/>
      <c r="B56" s="8" t="n"/>
      <c r="C56" s="8" t="n"/>
      <c r="D56" s="8" t="n"/>
      <c r="E56" s="8" t="n"/>
      <c r="F56" s="8" t="n"/>
      <c r="G56" s="8" t="n"/>
      <c r="H56" s="8" t="n"/>
      <c r="I56" s="8" t="n"/>
      <c r="J56" s="8" t="n"/>
      <c r="K56" s="8" t="n"/>
      <c r="L56" s="8" t="n"/>
      <c r="M56" s="9">
        <f>IF(B56="","",IF(F56="FIPS 140-3 validated","Clear for new procurement",IF(OR(F56="FIPS 140-2 validated",F56="Historical"),IF(L56="Yes","BLOCKS new federal sale from 21 Sep 2026","Not federal facing, but now on a retired standard"),IF(F56="In validation queue","Pending. Treat as unvalidated until the certificate issues","Unvalidated"))))</f>
        <v/>
      </c>
      <c r="N56" s="8" t="n"/>
      <c r="O56" s="8" t="n"/>
      <c r="P56" s="8" t="n"/>
      <c r="Q56" s="9">
        <f>IF(P56="","",P56-TODAY())</f>
        <v/>
      </c>
      <c r="R56" s="9">
        <f>IF(B56="","",IF(AND(L56="Yes",F56&lt;&gt;"FIPS 140-3 validated"),"REPLACE OR REVALIDATE. This module cannot support a new federal sale and the date has passed or is days away.",IF(AND(J56="Yes",K56="No"),"Quantum vulnerable with no post quantum path. Put this module on the migration roadmap as a Wave 1 item.",IF(AND(J56="Yes",K56="Yes"),"Capable but not migrated. Confirm the negotiated algorithm in production, not the configured one.",IF(AND(N56="",OR(F56="FIPS 140-2 validated",F56="Historical",F56="Not validated")),"No replacement identified for a module on a retired or unvalidated standard. Identify one before the certificate lapses, not after.","Maintain and re verify at the next certificate review.")))))</f>
        <v/>
      </c>
    </row>
    <row r="57">
      <c r="A57" s="8" t="n"/>
      <c r="B57" s="8" t="n"/>
      <c r="C57" s="8" t="n"/>
      <c r="D57" s="8" t="n"/>
      <c r="E57" s="8" t="n"/>
      <c r="F57" s="8" t="n"/>
      <c r="G57" s="8" t="n"/>
      <c r="H57" s="8" t="n"/>
      <c r="I57" s="8" t="n"/>
      <c r="J57" s="8" t="n"/>
      <c r="K57" s="8" t="n"/>
      <c r="L57" s="8" t="n"/>
      <c r="M57" s="9">
        <f>IF(B57="","",IF(F57="FIPS 140-3 validated","Clear for new procurement",IF(OR(F57="FIPS 140-2 validated",F57="Historical"),IF(L57="Yes","BLOCKS new federal sale from 21 Sep 2026","Not federal facing, but now on a retired standard"),IF(F57="In validation queue","Pending. Treat as unvalidated until the certificate issues","Unvalidated"))))</f>
        <v/>
      </c>
      <c r="N57" s="8" t="n"/>
      <c r="O57" s="8" t="n"/>
      <c r="P57" s="8" t="n"/>
      <c r="Q57" s="9">
        <f>IF(P57="","",P57-TODAY())</f>
        <v/>
      </c>
      <c r="R57" s="9">
        <f>IF(B57="","",IF(AND(L57="Yes",F57&lt;&gt;"FIPS 140-3 validated"),"REPLACE OR REVALIDATE. This module cannot support a new federal sale and the date has passed or is days away.",IF(AND(J57="Yes",K57="No"),"Quantum vulnerable with no post quantum path. Put this module on the migration roadmap as a Wave 1 item.",IF(AND(J57="Yes",K57="Yes"),"Capable but not migrated. Confirm the negotiated algorithm in production, not the configured one.",IF(AND(N57="",OR(F57="FIPS 140-2 validated",F57="Historical",F57="Not validated")),"No replacement identified for a module on a retired or unvalidated standard. Identify one before the certificate lapses, not after.","Maintain and re verify at the next certificate review.")))))</f>
        <v/>
      </c>
    </row>
    <row r="58">
      <c r="A58" s="8" t="n"/>
      <c r="B58" s="8" t="n"/>
      <c r="C58" s="8" t="n"/>
      <c r="D58" s="8" t="n"/>
      <c r="E58" s="8" t="n"/>
      <c r="F58" s="8" t="n"/>
      <c r="G58" s="8" t="n"/>
      <c r="H58" s="8" t="n"/>
      <c r="I58" s="8" t="n"/>
      <c r="J58" s="8" t="n"/>
      <c r="K58" s="8" t="n"/>
      <c r="L58" s="8" t="n"/>
      <c r="M58" s="9">
        <f>IF(B58="","",IF(F58="FIPS 140-3 validated","Clear for new procurement",IF(OR(F58="FIPS 140-2 validated",F58="Historical"),IF(L58="Yes","BLOCKS new federal sale from 21 Sep 2026","Not federal facing, but now on a retired standard"),IF(F58="In validation queue","Pending. Treat as unvalidated until the certificate issues","Unvalidated"))))</f>
        <v/>
      </c>
      <c r="N58" s="8" t="n"/>
      <c r="O58" s="8" t="n"/>
      <c r="P58" s="8" t="n"/>
      <c r="Q58" s="9">
        <f>IF(P58="","",P58-TODAY())</f>
        <v/>
      </c>
      <c r="R58" s="9">
        <f>IF(B58="","",IF(AND(L58="Yes",F58&lt;&gt;"FIPS 140-3 validated"),"REPLACE OR REVALIDATE. This module cannot support a new federal sale and the date has passed or is days away.",IF(AND(J58="Yes",K58="No"),"Quantum vulnerable with no post quantum path. Put this module on the migration roadmap as a Wave 1 item.",IF(AND(J58="Yes",K58="Yes"),"Capable but not migrated. Confirm the negotiated algorithm in production, not the configured one.",IF(AND(N58="",OR(F58="FIPS 140-2 validated",F58="Historical",F58="Not validated")),"No replacement identified for a module on a retired or unvalidated standard. Identify one before the certificate lapses, not after.","Maintain and re verify at the next certificate review.")))))</f>
        <v/>
      </c>
    </row>
    <row r="59">
      <c r="A59" s="8" t="n"/>
      <c r="B59" s="8" t="n"/>
      <c r="C59" s="8" t="n"/>
      <c r="D59" s="8" t="n"/>
      <c r="E59" s="8" t="n"/>
      <c r="F59" s="8" t="n"/>
      <c r="G59" s="8" t="n"/>
      <c r="H59" s="8" t="n"/>
      <c r="I59" s="8" t="n"/>
      <c r="J59" s="8" t="n"/>
      <c r="K59" s="8" t="n"/>
      <c r="L59" s="8" t="n"/>
      <c r="M59" s="9">
        <f>IF(B59="","",IF(F59="FIPS 140-3 validated","Clear for new procurement",IF(OR(F59="FIPS 140-2 validated",F59="Historical"),IF(L59="Yes","BLOCKS new federal sale from 21 Sep 2026","Not federal facing, but now on a retired standard"),IF(F59="In validation queue","Pending. Treat as unvalidated until the certificate issues","Unvalidated"))))</f>
        <v/>
      </c>
      <c r="N59" s="8" t="n"/>
      <c r="O59" s="8" t="n"/>
      <c r="P59" s="8" t="n"/>
      <c r="Q59" s="9">
        <f>IF(P59="","",P59-TODAY())</f>
        <v/>
      </c>
      <c r="R59" s="9">
        <f>IF(B59="","",IF(AND(L59="Yes",F59&lt;&gt;"FIPS 140-3 validated"),"REPLACE OR REVALIDATE. This module cannot support a new federal sale and the date has passed or is days away.",IF(AND(J59="Yes",K59="No"),"Quantum vulnerable with no post quantum path. Put this module on the migration roadmap as a Wave 1 item.",IF(AND(J59="Yes",K59="Yes"),"Capable but not migrated. Confirm the negotiated algorithm in production, not the configured one.",IF(AND(N59="",OR(F59="FIPS 140-2 validated",F59="Historical",F59="Not validated")),"No replacement identified for a module on a retired or unvalidated standard. Identify one before the certificate lapses, not after.","Maintain and re verify at the next certificate review.")))))</f>
        <v/>
      </c>
    </row>
    <row r="60">
      <c r="A60" s="8" t="n"/>
      <c r="B60" s="8" t="n"/>
      <c r="C60" s="8" t="n"/>
      <c r="D60" s="8" t="n"/>
      <c r="E60" s="8" t="n"/>
      <c r="F60" s="8" t="n"/>
      <c r="G60" s="8" t="n"/>
      <c r="H60" s="8" t="n"/>
      <c r="I60" s="8" t="n"/>
      <c r="J60" s="8" t="n"/>
      <c r="K60" s="8" t="n"/>
      <c r="L60" s="8" t="n"/>
      <c r="M60" s="9">
        <f>IF(B60="","",IF(F60="FIPS 140-3 validated","Clear for new procurement",IF(OR(F60="FIPS 140-2 validated",F60="Historical"),IF(L60="Yes","BLOCKS new federal sale from 21 Sep 2026","Not federal facing, but now on a retired standard"),IF(F60="In validation queue","Pending. Treat as unvalidated until the certificate issues","Unvalidated"))))</f>
        <v/>
      </c>
      <c r="N60" s="8" t="n"/>
      <c r="O60" s="8" t="n"/>
      <c r="P60" s="8" t="n"/>
      <c r="Q60" s="9">
        <f>IF(P60="","",P60-TODAY())</f>
        <v/>
      </c>
      <c r="R60" s="9">
        <f>IF(B60="","",IF(AND(L60="Yes",F60&lt;&gt;"FIPS 140-3 validated"),"REPLACE OR REVALIDATE. This module cannot support a new federal sale and the date has passed or is days away.",IF(AND(J60="Yes",K60="No"),"Quantum vulnerable with no post quantum path. Put this module on the migration roadmap as a Wave 1 item.",IF(AND(J60="Yes",K60="Yes"),"Capable but not migrated. Confirm the negotiated algorithm in production, not the configured one.",IF(AND(N60="",OR(F60="FIPS 140-2 validated",F60="Historical",F60="Not validated")),"No replacement identified for a module on a retired or unvalidated standard. Identify one before the certificate lapses, not after.","Maintain and re verify at the next certificate review.")))))</f>
        <v/>
      </c>
    </row>
    <row r="61">
      <c r="A61" s="8" t="n"/>
      <c r="B61" s="8" t="n"/>
      <c r="C61" s="8" t="n"/>
      <c r="D61" s="8" t="n"/>
      <c r="E61" s="8" t="n"/>
      <c r="F61" s="8" t="n"/>
      <c r="G61" s="8" t="n"/>
      <c r="H61" s="8" t="n"/>
      <c r="I61" s="8" t="n"/>
      <c r="J61" s="8" t="n"/>
      <c r="K61" s="8" t="n"/>
      <c r="L61" s="8" t="n"/>
      <c r="M61" s="9">
        <f>IF(B61="","",IF(F61="FIPS 140-3 validated","Clear for new procurement",IF(OR(F61="FIPS 140-2 validated",F61="Historical"),IF(L61="Yes","BLOCKS new federal sale from 21 Sep 2026","Not federal facing, but now on a retired standard"),IF(F61="In validation queue","Pending. Treat as unvalidated until the certificate issues","Unvalidated"))))</f>
        <v/>
      </c>
      <c r="N61" s="8" t="n"/>
      <c r="O61" s="8" t="n"/>
      <c r="P61" s="8" t="n"/>
      <c r="Q61" s="9">
        <f>IF(P61="","",P61-TODAY())</f>
        <v/>
      </c>
      <c r="R61" s="9">
        <f>IF(B61="","",IF(AND(L61="Yes",F61&lt;&gt;"FIPS 140-3 validated"),"REPLACE OR REVALIDATE. This module cannot support a new federal sale and the date has passed or is days away.",IF(AND(J61="Yes",K61="No"),"Quantum vulnerable with no post quantum path. Put this module on the migration roadmap as a Wave 1 item.",IF(AND(J61="Yes",K61="Yes"),"Capable but not migrated. Confirm the negotiated algorithm in production, not the configured one.",IF(AND(N61="",OR(F61="FIPS 140-2 validated",F61="Historical",F61="Not validated")),"No replacement identified for a module on a retired or unvalidated standard. Identify one before the certificate lapses, not after.","Maintain and re verify at the next certificate review.")))))</f>
        <v/>
      </c>
    </row>
    <row r="62">
      <c r="A62" s="8" t="n"/>
      <c r="B62" s="8" t="n"/>
      <c r="C62" s="8" t="n"/>
      <c r="D62" s="8" t="n"/>
      <c r="E62" s="8" t="n"/>
      <c r="F62" s="8" t="n"/>
      <c r="G62" s="8" t="n"/>
      <c r="H62" s="8" t="n"/>
      <c r="I62" s="8" t="n"/>
      <c r="J62" s="8" t="n"/>
      <c r="K62" s="8" t="n"/>
      <c r="L62" s="8" t="n"/>
      <c r="M62" s="9">
        <f>IF(B62="","",IF(F62="FIPS 140-3 validated","Clear for new procurement",IF(OR(F62="FIPS 140-2 validated",F62="Historical"),IF(L62="Yes","BLOCKS new federal sale from 21 Sep 2026","Not federal facing, but now on a retired standard"),IF(F62="In validation queue","Pending. Treat as unvalidated until the certificate issues","Unvalidated"))))</f>
        <v/>
      </c>
      <c r="N62" s="8" t="n"/>
      <c r="O62" s="8" t="n"/>
      <c r="P62" s="8" t="n"/>
      <c r="Q62" s="9">
        <f>IF(P62="","",P62-TODAY())</f>
        <v/>
      </c>
      <c r="R62" s="9">
        <f>IF(B62="","",IF(AND(L62="Yes",F62&lt;&gt;"FIPS 140-3 validated"),"REPLACE OR REVALIDATE. This module cannot support a new federal sale and the date has passed or is days away.",IF(AND(J62="Yes",K62="No"),"Quantum vulnerable with no post quantum path. Put this module on the migration roadmap as a Wave 1 item.",IF(AND(J62="Yes",K62="Yes"),"Capable but not migrated. Confirm the negotiated algorithm in production, not the configured one.",IF(AND(N62="",OR(F62="FIPS 140-2 validated",F62="Historical",F62="Not validated")),"No replacement identified for a module on a retired or unvalidated standard. Identify one before the certificate lapses, not after.","Maintain and re verify at the next certificate review.")))))</f>
        <v/>
      </c>
    </row>
    <row r="63">
      <c r="A63" s="8" t="n"/>
      <c r="B63" s="8" t="n"/>
      <c r="C63" s="8" t="n"/>
      <c r="D63" s="8" t="n"/>
      <c r="E63" s="8" t="n"/>
      <c r="F63" s="8" t="n"/>
      <c r="G63" s="8" t="n"/>
      <c r="H63" s="8" t="n"/>
      <c r="I63" s="8" t="n"/>
      <c r="J63" s="8" t="n"/>
      <c r="K63" s="8" t="n"/>
      <c r="L63" s="8" t="n"/>
      <c r="M63" s="9">
        <f>IF(B63="","",IF(F63="FIPS 140-3 validated","Clear for new procurement",IF(OR(F63="FIPS 140-2 validated",F63="Historical"),IF(L63="Yes","BLOCKS new federal sale from 21 Sep 2026","Not federal facing, but now on a retired standard"),IF(F63="In validation queue","Pending. Treat as unvalidated until the certificate issues","Unvalidated"))))</f>
        <v/>
      </c>
      <c r="N63" s="8" t="n"/>
      <c r="O63" s="8" t="n"/>
      <c r="P63" s="8" t="n"/>
      <c r="Q63" s="9">
        <f>IF(P63="","",P63-TODAY())</f>
        <v/>
      </c>
      <c r="R63" s="9">
        <f>IF(B63="","",IF(AND(L63="Yes",F63&lt;&gt;"FIPS 140-3 validated"),"REPLACE OR REVALIDATE. This module cannot support a new federal sale and the date has passed or is days away.",IF(AND(J63="Yes",K63="No"),"Quantum vulnerable with no post quantum path. Put this module on the migration roadmap as a Wave 1 item.",IF(AND(J63="Yes",K63="Yes"),"Capable but not migrated. Confirm the negotiated algorithm in production, not the configured one.",IF(AND(N63="",OR(F63="FIPS 140-2 validated",F63="Historical",F63="Not validated")),"No replacement identified for a module on a retired or unvalidated standard. Identify one before the certificate lapses, not after.","Maintain and re verify at the next certificate review.")))))</f>
        <v/>
      </c>
    </row>
    <row r="64">
      <c r="A64" s="8" t="n"/>
      <c r="B64" s="8" t="n"/>
      <c r="C64" s="8" t="n"/>
      <c r="D64" s="8" t="n"/>
      <c r="E64" s="8" t="n"/>
      <c r="F64" s="8" t="n"/>
      <c r="G64" s="8" t="n"/>
      <c r="H64" s="8" t="n"/>
      <c r="I64" s="8" t="n"/>
      <c r="J64" s="8" t="n"/>
      <c r="K64" s="8" t="n"/>
      <c r="L64" s="8" t="n"/>
      <c r="M64" s="9">
        <f>IF(B64="","",IF(F64="FIPS 140-3 validated","Clear for new procurement",IF(OR(F64="FIPS 140-2 validated",F64="Historical"),IF(L64="Yes","BLOCKS new federal sale from 21 Sep 2026","Not federal facing, but now on a retired standard"),IF(F64="In validation queue","Pending. Treat as unvalidated until the certificate issues","Unvalidated"))))</f>
        <v/>
      </c>
      <c r="N64" s="8" t="n"/>
      <c r="O64" s="8" t="n"/>
      <c r="P64" s="8" t="n"/>
      <c r="Q64" s="9">
        <f>IF(P64="","",P64-TODAY())</f>
        <v/>
      </c>
      <c r="R64" s="9">
        <f>IF(B64="","",IF(AND(L64="Yes",F64&lt;&gt;"FIPS 140-3 validated"),"REPLACE OR REVALIDATE. This module cannot support a new federal sale and the date has passed or is days away.",IF(AND(J64="Yes",K64="No"),"Quantum vulnerable with no post quantum path. Put this module on the migration roadmap as a Wave 1 item.",IF(AND(J64="Yes",K64="Yes"),"Capable but not migrated. Confirm the negotiated algorithm in production, not the configured one.",IF(AND(N64="",OR(F64="FIPS 140-2 validated",F64="Historical",F64="Not validated")),"No replacement identified for a module on a retired or unvalidated standard. Identify one before the certificate lapses, not after.","Maintain and re verify at the next certificate review.")))))</f>
        <v/>
      </c>
    </row>
    <row r="65">
      <c r="A65" s="8" t="n"/>
      <c r="B65" s="8" t="n"/>
      <c r="C65" s="8" t="n"/>
      <c r="D65" s="8" t="n"/>
      <c r="E65" s="8" t="n"/>
      <c r="F65" s="8" t="n"/>
      <c r="G65" s="8" t="n"/>
      <c r="H65" s="8" t="n"/>
      <c r="I65" s="8" t="n"/>
      <c r="J65" s="8" t="n"/>
      <c r="K65" s="8" t="n"/>
      <c r="L65" s="8" t="n"/>
      <c r="M65" s="9">
        <f>IF(B65="","",IF(F65="FIPS 140-3 validated","Clear for new procurement",IF(OR(F65="FIPS 140-2 validated",F65="Historical"),IF(L65="Yes","BLOCKS new federal sale from 21 Sep 2026","Not federal facing, but now on a retired standard"),IF(F65="In validation queue","Pending. Treat as unvalidated until the certificate issues","Unvalidated"))))</f>
        <v/>
      </c>
      <c r="N65" s="8" t="n"/>
      <c r="O65" s="8" t="n"/>
      <c r="P65" s="8" t="n"/>
      <c r="Q65" s="9">
        <f>IF(P65="","",P65-TODAY())</f>
        <v/>
      </c>
      <c r="R65" s="9">
        <f>IF(B65="","",IF(AND(L65="Yes",F65&lt;&gt;"FIPS 140-3 validated"),"REPLACE OR REVALIDATE. This module cannot support a new federal sale and the date has passed or is days away.",IF(AND(J65="Yes",K65="No"),"Quantum vulnerable with no post quantum path. Put this module on the migration roadmap as a Wave 1 item.",IF(AND(J65="Yes",K65="Yes"),"Capable but not migrated. Confirm the negotiated algorithm in production, not the configured one.",IF(AND(N65="",OR(F65="FIPS 140-2 validated",F65="Historical",F65="Not validated")),"No replacement identified for a module on a retired or unvalidated standard. Identify one before the certificate lapses, not after.","Maintain and re verify at the next certificate review.")))))</f>
        <v/>
      </c>
    </row>
    <row r="66">
      <c r="A66" s="8" t="n"/>
      <c r="B66" s="8" t="n"/>
      <c r="C66" s="8" t="n"/>
      <c r="D66" s="8" t="n"/>
      <c r="E66" s="8" t="n"/>
      <c r="F66" s="8" t="n"/>
      <c r="G66" s="8" t="n"/>
      <c r="H66" s="8" t="n"/>
      <c r="I66" s="8" t="n"/>
      <c r="J66" s="8" t="n"/>
      <c r="K66" s="8" t="n"/>
      <c r="L66" s="8" t="n"/>
      <c r="M66" s="9">
        <f>IF(B66="","",IF(F66="FIPS 140-3 validated","Clear for new procurement",IF(OR(F66="FIPS 140-2 validated",F66="Historical"),IF(L66="Yes","BLOCKS new federal sale from 21 Sep 2026","Not federal facing, but now on a retired standard"),IF(F66="In validation queue","Pending. Treat as unvalidated until the certificate issues","Unvalidated"))))</f>
        <v/>
      </c>
      <c r="N66" s="8" t="n"/>
      <c r="O66" s="8" t="n"/>
      <c r="P66" s="8" t="n"/>
      <c r="Q66" s="9">
        <f>IF(P66="","",P66-TODAY())</f>
        <v/>
      </c>
      <c r="R66" s="9">
        <f>IF(B66="","",IF(AND(L66="Yes",F66&lt;&gt;"FIPS 140-3 validated"),"REPLACE OR REVALIDATE. This module cannot support a new federal sale and the date has passed or is days away.",IF(AND(J66="Yes",K66="No"),"Quantum vulnerable with no post quantum path. Put this module on the migration roadmap as a Wave 1 item.",IF(AND(J66="Yes",K66="Yes"),"Capable but not migrated. Confirm the negotiated algorithm in production, not the configured one.",IF(AND(N66="",OR(F66="FIPS 140-2 validated",F66="Historical",F66="Not validated")),"No replacement identified for a module on a retired or unvalidated standard. Identify one before the certificate lapses, not after.","Maintain and re verify at the next certificate review.")))))</f>
        <v/>
      </c>
    </row>
    <row r="67">
      <c r="A67" s="8" t="n"/>
      <c r="B67" s="8" t="n"/>
      <c r="C67" s="8" t="n"/>
      <c r="D67" s="8" t="n"/>
      <c r="E67" s="8" t="n"/>
      <c r="F67" s="8" t="n"/>
      <c r="G67" s="8" t="n"/>
      <c r="H67" s="8" t="n"/>
      <c r="I67" s="8" t="n"/>
      <c r="J67" s="8" t="n"/>
      <c r="K67" s="8" t="n"/>
      <c r="L67" s="8" t="n"/>
      <c r="M67" s="9">
        <f>IF(B67="","",IF(F67="FIPS 140-3 validated","Clear for new procurement",IF(OR(F67="FIPS 140-2 validated",F67="Historical"),IF(L67="Yes","BLOCKS new federal sale from 21 Sep 2026","Not federal facing, but now on a retired standard"),IF(F67="In validation queue","Pending. Treat as unvalidated until the certificate issues","Unvalidated"))))</f>
        <v/>
      </c>
      <c r="N67" s="8" t="n"/>
      <c r="O67" s="8" t="n"/>
      <c r="P67" s="8" t="n"/>
      <c r="Q67" s="9">
        <f>IF(P67="","",P67-TODAY())</f>
        <v/>
      </c>
      <c r="R67" s="9">
        <f>IF(B67="","",IF(AND(L67="Yes",F67&lt;&gt;"FIPS 140-3 validated"),"REPLACE OR REVALIDATE. This module cannot support a new federal sale and the date has passed or is days away.",IF(AND(J67="Yes",K67="No"),"Quantum vulnerable with no post quantum path. Put this module on the migration roadmap as a Wave 1 item.",IF(AND(J67="Yes",K67="Yes"),"Capable but not migrated. Confirm the negotiated algorithm in production, not the configured one.",IF(AND(N67="",OR(F67="FIPS 140-2 validated",F67="Historical",F67="Not validated")),"No replacement identified for a module on a retired or unvalidated standard. Identify one before the certificate lapses, not after.","Maintain and re verify at the next certificate review.")))))</f>
        <v/>
      </c>
    </row>
    <row r="68">
      <c r="A68" s="8" t="n"/>
      <c r="B68" s="8" t="n"/>
      <c r="C68" s="8" t="n"/>
      <c r="D68" s="8" t="n"/>
      <c r="E68" s="8" t="n"/>
      <c r="F68" s="8" t="n"/>
      <c r="G68" s="8" t="n"/>
      <c r="H68" s="8" t="n"/>
      <c r="I68" s="8" t="n"/>
      <c r="J68" s="8" t="n"/>
      <c r="K68" s="8" t="n"/>
      <c r="L68" s="8" t="n"/>
      <c r="M68" s="9">
        <f>IF(B68="","",IF(F68="FIPS 140-3 validated","Clear for new procurement",IF(OR(F68="FIPS 140-2 validated",F68="Historical"),IF(L68="Yes","BLOCKS new federal sale from 21 Sep 2026","Not federal facing, but now on a retired standard"),IF(F68="In validation queue","Pending. Treat as unvalidated until the certificate issues","Unvalidated"))))</f>
        <v/>
      </c>
      <c r="N68" s="8" t="n"/>
      <c r="O68" s="8" t="n"/>
      <c r="P68" s="8" t="n"/>
      <c r="Q68" s="9">
        <f>IF(P68="","",P68-TODAY())</f>
        <v/>
      </c>
      <c r="R68" s="9">
        <f>IF(B68="","",IF(AND(L68="Yes",F68&lt;&gt;"FIPS 140-3 validated"),"REPLACE OR REVALIDATE. This module cannot support a new federal sale and the date has passed or is days away.",IF(AND(J68="Yes",K68="No"),"Quantum vulnerable with no post quantum path. Put this module on the migration roadmap as a Wave 1 item.",IF(AND(J68="Yes",K68="Yes"),"Capable but not migrated. Confirm the negotiated algorithm in production, not the configured one.",IF(AND(N68="",OR(F68="FIPS 140-2 validated",F68="Historical",F68="Not validated")),"No replacement identified for a module on a retired or unvalidated standard. Identify one before the certificate lapses, not after.","Maintain and re verify at the next certificate review.")))))</f>
        <v/>
      </c>
    </row>
    <row r="69">
      <c r="A69" s="8" t="n"/>
      <c r="B69" s="8" t="n"/>
      <c r="C69" s="8" t="n"/>
      <c r="D69" s="8" t="n"/>
      <c r="E69" s="8" t="n"/>
      <c r="F69" s="8" t="n"/>
      <c r="G69" s="8" t="n"/>
      <c r="H69" s="8" t="n"/>
      <c r="I69" s="8" t="n"/>
      <c r="J69" s="8" t="n"/>
      <c r="K69" s="8" t="n"/>
      <c r="L69" s="8" t="n"/>
      <c r="M69" s="9">
        <f>IF(B69="","",IF(F69="FIPS 140-3 validated","Clear for new procurement",IF(OR(F69="FIPS 140-2 validated",F69="Historical"),IF(L69="Yes","BLOCKS new federal sale from 21 Sep 2026","Not federal facing, but now on a retired standard"),IF(F69="In validation queue","Pending. Treat as unvalidated until the certificate issues","Unvalidated"))))</f>
        <v/>
      </c>
      <c r="N69" s="8" t="n"/>
      <c r="O69" s="8" t="n"/>
      <c r="P69" s="8" t="n"/>
      <c r="Q69" s="9">
        <f>IF(P69="","",P69-TODAY())</f>
        <v/>
      </c>
      <c r="R69" s="9">
        <f>IF(B69="","",IF(AND(L69="Yes",F69&lt;&gt;"FIPS 140-3 validated"),"REPLACE OR REVALIDATE. This module cannot support a new federal sale and the date has passed or is days away.",IF(AND(J69="Yes",K69="No"),"Quantum vulnerable with no post quantum path. Put this module on the migration roadmap as a Wave 1 item.",IF(AND(J69="Yes",K69="Yes"),"Capable but not migrated. Confirm the negotiated algorithm in production, not the configured one.",IF(AND(N69="",OR(F69="FIPS 140-2 validated",F69="Historical",F69="Not validated")),"No replacement identified for a module on a retired or unvalidated standard. Identify one before the certificate lapses, not after.","Maintain and re verify at the next certificate review.")))))</f>
        <v/>
      </c>
    </row>
    <row r="70">
      <c r="A70" s="8" t="n"/>
      <c r="B70" s="8" t="n"/>
      <c r="C70" s="8" t="n"/>
      <c r="D70" s="8" t="n"/>
      <c r="E70" s="8" t="n"/>
      <c r="F70" s="8" t="n"/>
      <c r="G70" s="8" t="n"/>
      <c r="H70" s="8" t="n"/>
      <c r="I70" s="8" t="n"/>
      <c r="J70" s="8" t="n"/>
      <c r="K70" s="8" t="n"/>
      <c r="L70" s="8" t="n"/>
      <c r="M70" s="9">
        <f>IF(B70="","",IF(F70="FIPS 140-3 validated","Clear for new procurement",IF(OR(F70="FIPS 140-2 validated",F70="Historical"),IF(L70="Yes","BLOCKS new federal sale from 21 Sep 2026","Not federal facing, but now on a retired standard"),IF(F70="In validation queue","Pending. Treat as unvalidated until the certificate issues","Unvalidated"))))</f>
        <v/>
      </c>
      <c r="N70" s="8" t="n"/>
      <c r="O70" s="8" t="n"/>
      <c r="P70" s="8" t="n"/>
      <c r="Q70" s="9">
        <f>IF(P70="","",P70-TODAY())</f>
        <v/>
      </c>
      <c r="R70" s="9">
        <f>IF(B70="","",IF(AND(L70="Yes",F70&lt;&gt;"FIPS 140-3 validated"),"REPLACE OR REVALIDATE. This module cannot support a new federal sale and the date has passed or is days away.",IF(AND(J70="Yes",K70="No"),"Quantum vulnerable with no post quantum path. Put this module on the migration roadmap as a Wave 1 item.",IF(AND(J70="Yes",K70="Yes"),"Capable but not migrated. Confirm the negotiated algorithm in production, not the configured one.",IF(AND(N70="",OR(F70="FIPS 140-2 validated",F70="Historical",F70="Not validated")),"No replacement identified for a module on a retired or unvalidated standard. Identify one before the certificate lapses, not after.","Maintain and re verify at the next certificate review.")))))</f>
        <v/>
      </c>
    </row>
    <row r="71">
      <c r="A71" s="8" t="n"/>
      <c r="B71" s="8" t="n"/>
      <c r="C71" s="8" t="n"/>
      <c r="D71" s="8" t="n"/>
      <c r="E71" s="8" t="n"/>
      <c r="F71" s="8" t="n"/>
      <c r="G71" s="8" t="n"/>
      <c r="H71" s="8" t="n"/>
      <c r="I71" s="8" t="n"/>
      <c r="J71" s="8" t="n"/>
      <c r="K71" s="8" t="n"/>
      <c r="L71" s="8" t="n"/>
      <c r="M71" s="9">
        <f>IF(B71="","",IF(F71="FIPS 140-3 validated","Clear for new procurement",IF(OR(F71="FIPS 140-2 validated",F71="Historical"),IF(L71="Yes","BLOCKS new federal sale from 21 Sep 2026","Not federal facing, but now on a retired standard"),IF(F71="In validation queue","Pending. Treat as unvalidated until the certificate issues","Unvalidated"))))</f>
        <v/>
      </c>
      <c r="N71" s="8" t="n"/>
      <c r="O71" s="8" t="n"/>
      <c r="P71" s="8" t="n"/>
      <c r="Q71" s="9">
        <f>IF(P71="","",P71-TODAY())</f>
        <v/>
      </c>
      <c r="R71" s="9">
        <f>IF(B71="","",IF(AND(L71="Yes",F71&lt;&gt;"FIPS 140-3 validated"),"REPLACE OR REVALIDATE. This module cannot support a new federal sale and the date has passed or is days away.",IF(AND(J71="Yes",K71="No"),"Quantum vulnerable with no post quantum path. Put this module on the migration roadmap as a Wave 1 item.",IF(AND(J71="Yes",K71="Yes"),"Capable but not migrated. Confirm the negotiated algorithm in production, not the configured one.",IF(AND(N71="",OR(F71="FIPS 140-2 validated",F71="Historical",F71="Not validated")),"No replacement identified for a module on a retired or unvalidated standard. Identify one before the certificate lapses, not after.","Maintain and re verify at the next certificate review.")))))</f>
        <v/>
      </c>
    </row>
    <row r="72">
      <c r="A72" s="8" t="n"/>
      <c r="B72" s="8" t="n"/>
      <c r="C72" s="8" t="n"/>
      <c r="D72" s="8" t="n"/>
      <c r="E72" s="8" t="n"/>
      <c r="F72" s="8" t="n"/>
      <c r="G72" s="8" t="n"/>
      <c r="H72" s="8" t="n"/>
      <c r="I72" s="8" t="n"/>
      <c r="J72" s="8" t="n"/>
      <c r="K72" s="8" t="n"/>
      <c r="L72" s="8" t="n"/>
      <c r="M72" s="9">
        <f>IF(B72="","",IF(F72="FIPS 140-3 validated","Clear for new procurement",IF(OR(F72="FIPS 140-2 validated",F72="Historical"),IF(L72="Yes","BLOCKS new federal sale from 21 Sep 2026","Not federal facing, but now on a retired standard"),IF(F72="In validation queue","Pending. Treat as unvalidated until the certificate issues","Unvalidated"))))</f>
        <v/>
      </c>
      <c r="N72" s="8" t="n"/>
      <c r="O72" s="8" t="n"/>
      <c r="P72" s="8" t="n"/>
      <c r="Q72" s="9">
        <f>IF(P72="","",P72-TODAY())</f>
        <v/>
      </c>
      <c r="R72" s="9">
        <f>IF(B72="","",IF(AND(L72="Yes",F72&lt;&gt;"FIPS 140-3 validated"),"REPLACE OR REVALIDATE. This module cannot support a new federal sale and the date has passed or is days away.",IF(AND(J72="Yes",K72="No"),"Quantum vulnerable with no post quantum path. Put this module on the migration roadmap as a Wave 1 item.",IF(AND(J72="Yes",K72="Yes"),"Capable but not migrated. Confirm the negotiated algorithm in production, not the configured one.",IF(AND(N72="",OR(F72="FIPS 140-2 validated",F72="Historical",F72="Not validated")),"No replacement identified for a module on a retired or unvalidated standard. Identify one before the certificate lapses, not after.","Maintain and re verify at the next certificate review.")))))</f>
        <v/>
      </c>
    </row>
    <row r="73">
      <c r="A73" s="8" t="n"/>
      <c r="B73" s="8" t="n"/>
      <c r="C73" s="8" t="n"/>
      <c r="D73" s="8" t="n"/>
      <c r="E73" s="8" t="n"/>
      <c r="F73" s="8" t="n"/>
      <c r="G73" s="8" t="n"/>
      <c r="H73" s="8" t="n"/>
      <c r="I73" s="8" t="n"/>
      <c r="J73" s="8" t="n"/>
      <c r="K73" s="8" t="n"/>
      <c r="L73" s="8" t="n"/>
      <c r="M73" s="9">
        <f>IF(B73="","",IF(F73="FIPS 140-3 validated","Clear for new procurement",IF(OR(F73="FIPS 140-2 validated",F73="Historical"),IF(L73="Yes","BLOCKS new federal sale from 21 Sep 2026","Not federal facing, but now on a retired standard"),IF(F73="In validation queue","Pending. Treat as unvalidated until the certificate issues","Unvalidated"))))</f>
        <v/>
      </c>
      <c r="N73" s="8" t="n"/>
      <c r="O73" s="8" t="n"/>
      <c r="P73" s="8" t="n"/>
      <c r="Q73" s="9">
        <f>IF(P73="","",P73-TODAY())</f>
        <v/>
      </c>
      <c r="R73" s="9">
        <f>IF(B73="","",IF(AND(L73="Yes",F73&lt;&gt;"FIPS 140-3 validated"),"REPLACE OR REVALIDATE. This module cannot support a new federal sale and the date has passed or is days away.",IF(AND(J73="Yes",K73="No"),"Quantum vulnerable with no post quantum path. Put this module on the migration roadmap as a Wave 1 item.",IF(AND(J73="Yes",K73="Yes"),"Capable but not migrated. Confirm the negotiated algorithm in production, not the configured one.",IF(AND(N73="",OR(F73="FIPS 140-2 validated",F73="Historical",F73="Not validated")),"No replacement identified for a module on a retired or unvalidated standard. Identify one before the certificate lapses, not after.","Maintain and re verify at the next certificate review.")))))</f>
        <v/>
      </c>
    </row>
    <row r="74">
      <c r="A74" s="8" t="n"/>
      <c r="B74" s="8" t="n"/>
      <c r="C74" s="8" t="n"/>
      <c r="D74" s="8" t="n"/>
      <c r="E74" s="8" t="n"/>
      <c r="F74" s="8" t="n"/>
      <c r="G74" s="8" t="n"/>
      <c r="H74" s="8" t="n"/>
      <c r="I74" s="8" t="n"/>
      <c r="J74" s="8" t="n"/>
      <c r="K74" s="8" t="n"/>
      <c r="L74" s="8" t="n"/>
      <c r="M74" s="9">
        <f>IF(B74="","",IF(F74="FIPS 140-3 validated","Clear for new procurement",IF(OR(F74="FIPS 140-2 validated",F74="Historical"),IF(L74="Yes","BLOCKS new federal sale from 21 Sep 2026","Not federal facing, but now on a retired standard"),IF(F74="In validation queue","Pending. Treat as unvalidated until the certificate issues","Unvalidated"))))</f>
        <v/>
      </c>
      <c r="N74" s="8" t="n"/>
      <c r="O74" s="8" t="n"/>
      <c r="P74" s="8" t="n"/>
      <c r="Q74" s="9">
        <f>IF(P74="","",P74-TODAY())</f>
        <v/>
      </c>
      <c r="R74" s="9">
        <f>IF(B74="","",IF(AND(L74="Yes",F74&lt;&gt;"FIPS 140-3 validated"),"REPLACE OR REVALIDATE. This module cannot support a new federal sale and the date has passed or is days away.",IF(AND(J74="Yes",K74="No"),"Quantum vulnerable with no post quantum path. Put this module on the migration roadmap as a Wave 1 item.",IF(AND(J74="Yes",K74="Yes"),"Capable but not migrated. Confirm the negotiated algorithm in production, not the configured one.",IF(AND(N74="",OR(F74="FIPS 140-2 validated",F74="Historical",F74="Not validated")),"No replacement identified for a module on a retired or unvalidated standard. Identify one before the certificate lapses, not after.","Maintain and re verify at the next certificate review.")))))</f>
        <v/>
      </c>
    </row>
    <row r="75">
      <c r="A75" s="8" t="n"/>
      <c r="B75" s="8" t="n"/>
      <c r="C75" s="8" t="n"/>
      <c r="D75" s="8" t="n"/>
      <c r="E75" s="8" t="n"/>
      <c r="F75" s="8" t="n"/>
      <c r="G75" s="8" t="n"/>
      <c r="H75" s="8" t="n"/>
      <c r="I75" s="8" t="n"/>
      <c r="J75" s="8" t="n"/>
      <c r="K75" s="8" t="n"/>
      <c r="L75" s="8" t="n"/>
      <c r="M75" s="9">
        <f>IF(B75="","",IF(F75="FIPS 140-3 validated","Clear for new procurement",IF(OR(F75="FIPS 140-2 validated",F75="Historical"),IF(L75="Yes","BLOCKS new federal sale from 21 Sep 2026","Not federal facing, but now on a retired standard"),IF(F75="In validation queue","Pending. Treat as unvalidated until the certificate issues","Unvalidated"))))</f>
        <v/>
      </c>
      <c r="N75" s="8" t="n"/>
      <c r="O75" s="8" t="n"/>
      <c r="P75" s="8" t="n"/>
      <c r="Q75" s="9">
        <f>IF(P75="","",P75-TODAY())</f>
        <v/>
      </c>
      <c r="R75" s="9">
        <f>IF(B75="","",IF(AND(L75="Yes",F75&lt;&gt;"FIPS 140-3 validated"),"REPLACE OR REVALIDATE. This module cannot support a new federal sale and the date has passed or is days away.",IF(AND(J75="Yes",K75="No"),"Quantum vulnerable with no post quantum path. Put this module on the migration roadmap as a Wave 1 item.",IF(AND(J75="Yes",K75="Yes"),"Capable but not migrated. Confirm the negotiated algorithm in production, not the configured one.",IF(AND(N75="",OR(F75="FIPS 140-2 validated",F75="Historical",F75="Not validated")),"No replacement identified for a module on a retired or unvalidated standard. Identify one before the certificate lapses, not after.","Maintain and re verify at the next certificate review.")))))</f>
        <v/>
      </c>
    </row>
    <row r="76">
      <c r="A76" s="8" t="n"/>
      <c r="B76" s="8" t="n"/>
      <c r="C76" s="8" t="n"/>
      <c r="D76" s="8" t="n"/>
      <c r="E76" s="8" t="n"/>
      <c r="F76" s="8" t="n"/>
      <c r="G76" s="8" t="n"/>
      <c r="H76" s="8" t="n"/>
      <c r="I76" s="8" t="n"/>
      <c r="J76" s="8" t="n"/>
      <c r="K76" s="8" t="n"/>
      <c r="L76" s="8" t="n"/>
      <c r="M76" s="9">
        <f>IF(B76="","",IF(F76="FIPS 140-3 validated","Clear for new procurement",IF(OR(F76="FIPS 140-2 validated",F76="Historical"),IF(L76="Yes","BLOCKS new federal sale from 21 Sep 2026","Not federal facing, but now on a retired standard"),IF(F76="In validation queue","Pending. Treat as unvalidated until the certificate issues","Unvalidated"))))</f>
        <v/>
      </c>
      <c r="N76" s="8" t="n"/>
      <c r="O76" s="8" t="n"/>
      <c r="P76" s="8" t="n"/>
      <c r="Q76" s="9">
        <f>IF(P76="","",P76-TODAY())</f>
        <v/>
      </c>
      <c r="R76" s="9">
        <f>IF(B76="","",IF(AND(L76="Yes",F76&lt;&gt;"FIPS 140-3 validated"),"REPLACE OR REVALIDATE. This module cannot support a new federal sale and the date has passed or is days away.",IF(AND(J76="Yes",K76="No"),"Quantum vulnerable with no post quantum path. Put this module on the migration roadmap as a Wave 1 item.",IF(AND(J76="Yes",K76="Yes"),"Capable but not migrated. Confirm the negotiated algorithm in production, not the configured one.",IF(AND(N76="",OR(F76="FIPS 140-2 validated",F76="Historical",F76="Not validated")),"No replacement identified for a module on a retired or unvalidated standard. Identify one before the certificate lapses, not after.","Maintain and re verify at the next certificate review.")))))</f>
        <v/>
      </c>
    </row>
    <row r="77">
      <c r="A77" s="8" t="n"/>
      <c r="B77" s="8" t="n"/>
      <c r="C77" s="8" t="n"/>
      <c r="D77" s="8" t="n"/>
      <c r="E77" s="8" t="n"/>
      <c r="F77" s="8" t="n"/>
      <c r="G77" s="8" t="n"/>
      <c r="H77" s="8" t="n"/>
      <c r="I77" s="8" t="n"/>
      <c r="J77" s="8" t="n"/>
      <c r="K77" s="8" t="n"/>
      <c r="L77" s="8" t="n"/>
      <c r="M77" s="9">
        <f>IF(B77="","",IF(F77="FIPS 140-3 validated","Clear for new procurement",IF(OR(F77="FIPS 140-2 validated",F77="Historical"),IF(L77="Yes","BLOCKS new federal sale from 21 Sep 2026","Not federal facing, but now on a retired standard"),IF(F77="In validation queue","Pending. Treat as unvalidated until the certificate issues","Unvalidated"))))</f>
        <v/>
      </c>
      <c r="N77" s="8" t="n"/>
      <c r="O77" s="8" t="n"/>
      <c r="P77" s="8" t="n"/>
      <c r="Q77" s="9">
        <f>IF(P77="","",P77-TODAY())</f>
        <v/>
      </c>
      <c r="R77" s="9">
        <f>IF(B77="","",IF(AND(L77="Yes",F77&lt;&gt;"FIPS 140-3 validated"),"REPLACE OR REVALIDATE. This module cannot support a new federal sale and the date has passed or is days away.",IF(AND(J77="Yes",K77="No"),"Quantum vulnerable with no post quantum path. Put this module on the migration roadmap as a Wave 1 item.",IF(AND(J77="Yes",K77="Yes"),"Capable but not migrated. Confirm the negotiated algorithm in production, not the configured one.",IF(AND(N77="",OR(F77="FIPS 140-2 validated",F77="Historical",F77="Not validated")),"No replacement identified for a module on a retired or unvalidated standard. Identify one before the certificate lapses, not after.","Maintain and re verify at the next certificate review.")))))</f>
        <v/>
      </c>
    </row>
    <row r="78">
      <c r="A78" s="8" t="n"/>
      <c r="B78" s="8" t="n"/>
      <c r="C78" s="8" t="n"/>
      <c r="D78" s="8" t="n"/>
      <c r="E78" s="8" t="n"/>
      <c r="F78" s="8" t="n"/>
      <c r="G78" s="8" t="n"/>
      <c r="H78" s="8" t="n"/>
      <c r="I78" s="8" t="n"/>
      <c r="J78" s="8" t="n"/>
      <c r="K78" s="8" t="n"/>
      <c r="L78" s="8" t="n"/>
      <c r="M78" s="9">
        <f>IF(B78="","",IF(F78="FIPS 140-3 validated","Clear for new procurement",IF(OR(F78="FIPS 140-2 validated",F78="Historical"),IF(L78="Yes","BLOCKS new federal sale from 21 Sep 2026","Not federal facing, but now on a retired standard"),IF(F78="In validation queue","Pending. Treat as unvalidated until the certificate issues","Unvalidated"))))</f>
        <v/>
      </c>
      <c r="N78" s="8" t="n"/>
      <c r="O78" s="8" t="n"/>
      <c r="P78" s="8" t="n"/>
      <c r="Q78" s="9">
        <f>IF(P78="","",P78-TODAY())</f>
        <v/>
      </c>
      <c r="R78" s="9">
        <f>IF(B78="","",IF(AND(L78="Yes",F78&lt;&gt;"FIPS 140-3 validated"),"REPLACE OR REVALIDATE. This module cannot support a new federal sale and the date has passed or is days away.",IF(AND(J78="Yes",K78="No"),"Quantum vulnerable with no post quantum path. Put this module on the migration roadmap as a Wave 1 item.",IF(AND(J78="Yes",K78="Yes"),"Capable but not migrated. Confirm the negotiated algorithm in production, not the configured one.",IF(AND(N78="",OR(F78="FIPS 140-2 validated",F78="Historical",F78="Not validated")),"No replacement identified for a module on a retired or unvalidated standard. Identify one before the certificate lapses, not after.","Maintain and re verify at the next certificate review.")))))</f>
        <v/>
      </c>
    </row>
    <row r="79">
      <c r="A79" s="8" t="n"/>
      <c r="B79" s="8" t="n"/>
      <c r="C79" s="8" t="n"/>
      <c r="D79" s="8" t="n"/>
      <c r="E79" s="8" t="n"/>
      <c r="F79" s="8" t="n"/>
      <c r="G79" s="8" t="n"/>
      <c r="H79" s="8" t="n"/>
      <c r="I79" s="8" t="n"/>
      <c r="J79" s="8" t="n"/>
      <c r="K79" s="8" t="n"/>
      <c r="L79" s="8" t="n"/>
      <c r="M79" s="9">
        <f>IF(B79="","",IF(F79="FIPS 140-3 validated","Clear for new procurement",IF(OR(F79="FIPS 140-2 validated",F79="Historical"),IF(L79="Yes","BLOCKS new federal sale from 21 Sep 2026","Not federal facing, but now on a retired standard"),IF(F79="In validation queue","Pending. Treat as unvalidated until the certificate issues","Unvalidated"))))</f>
        <v/>
      </c>
      <c r="N79" s="8" t="n"/>
      <c r="O79" s="8" t="n"/>
      <c r="P79" s="8" t="n"/>
      <c r="Q79" s="9">
        <f>IF(P79="","",P79-TODAY())</f>
        <v/>
      </c>
      <c r="R79" s="9">
        <f>IF(B79="","",IF(AND(L79="Yes",F79&lt;&gt;"FIPS 140-3 validated"),"REPLACE OR REVALIDATE. This module cannot support a new federal sale and the date has passed or is days away.",IF(AND(J79="Yes",K79="No"),"Quantum vulnerable with no post quantum path. Put this module on the migration roadmap as a Wave 1 item.",IF(AND(J79="Yes",K79="Yes"),"Capable but not migrated. Confirm the negotiated algorithm in production, not the configured one.",IF(AND(N79="",OR(F79="FIPS 140-2 validated",F79="Historical",F79="Not validated")),"No replacement identified for a module on a retired or unvalidated standard. Identify one before the certificate lapses, not after.","Maintain and re verify at the next certificate review.")))))</f>
        <v/>
      </c>
    </row>
    <row r="80">
      <c r="A80" s="8" t="n"/>
      <c r="B80" s="8" t="n"/>
      <c r="C80" s="8" t="n"/>
      <c r="D80" s="8" t="n"/>
      <c r="E80" s="8" t="n"/>
      <c r="F80" s="8" t="n"/>
      <c r="G80" s="8" t="n"/>
      <c r="H80" s="8" t="n"/>
      <c r="I80" s="8" t="n"/>
      <c r="J80" s="8" t="n"/>
      <c r="K80" s="8" t="n"/>
      <c r="L80" s="8" t="n"/>
      <c r="M80" s="9">
        <f>IF(B80="","",IF(F80="FIPS 140-3 validated","Clear for new procurement",IF(OR(F80="FIPS 140-2 validated",F80="Historical"),IF(L80="Yes","BLOCKS new federal sale from 21 Sep 2026","Not federal facing, but now on a retired standard"),IF(F80="In validation queue","Pending. Treat as unvalidated until the certificate issues","Unvalidated"))))</f>
        <v/>
      </c>
      <c r="N80" s="8" t="n"/>
      <c r="O80" s="8" t="n"/>
      <c r="P80" s="8" t="n"/>
      <c r="Q80" s="9">
        <f>IF(P80="","",P80-TODAY())</f>
        <v/>
      </c>
      <c r="R80" s="9">
        <f>IF(B80="","",IF(AND(L80="Yes",F80&lt;&gt;"FIPS 140-3 validated"),"REPLACE OR REVALIDATE. This module cannot support a new federal sale and the date has passed or is days away.",IF(AND(J80="Yes",K80="No"),"Quantum vulnerable with no post quantum path. Put this module on the migration roadmap as a Wave 1 item.",IF(AND(J80="Yes",K80="Yes"),"Capable but not migrated. Confirm the negotiated algorithm in production, not the configured one.",IF(AND(N80="",OR(F80="FIPS 140-2 validated",F80="Historical",F80="Not validated")),"No replacement identified for a module on a retired or unvalidated standard. Identify one before the certificate lapses, not after.","Maintain and re verify at the next certificate review.")))))</f>
        <v/>
      </c>
    </row>
    <row r="81">
      <c r="A81" s="8" t="n"/>
      <c r="B81" s="8" t="n"/>
      <c r="C81" s="8" t="n"/>
      <c r="D81" s="8" t="n"/>
      <c r="E81" s="8" t="n"/>
      <c r="F81" s="8" t="n"/>
      <c r="G81" s="8" t="n"/>
      <c r="H81" s="8" t="n"/>
      <c r="I81" s="8" t="n"/>
      <c r="J81" s="8" t="n"/>
      <c r="K81" s="8" t="n"/>
      <c r="L81" s="8" t="n"/>
      <c r="M81" s="9">
        <f>IF(B81="","",IF(F81="FIPS 140-3 validated","Clear for new procurement",IF(OR(F81="FIPS 140-2 validated",F81="Historical"),IF(L81="Yes","BLOCKS new federal sale from 21 Sep 2026","Not federal facing, but now on a retired standard"),IF(F81="In validation queue","Pending. Treat as unvalidated until the certificate issues","Unvalidated"))))</f>
        <v/>
      </c>
      <c r="N81" s="8" t="n"/>
      <c r="O81" s="8" t="n"/>
      <c r="P81" s="8" t="n"/>
      <c r="Q81" s="9">
        <f>IF(P81="","",P81-TODAY())</f>
        <v/>
      </c>
      <c r="R81" s="9">
        <f>IF(B81="","",IF(AND(L81="Yes",F81&lt;&gt;"FIPS 140-3 validated"),"REPLACE OR REVALIDATE. This module cannot support a new federal sale and the date has passed or is days away.",IF(AND(J81="Yes",K81="No"),"Quantum vulnerable with no post quantum path. Put this module on the migration roadmap as a Wave 1 item.",IF(AND(J81="Yes",K81="Yes"),"Capable but not migrated. Confirm the negotiated algorithm in production, not the configured one.",IF(AND(N81="",OR(F81="FIPS 140-2 validated",F81="Historical",F81="Not validated")),"No replacement identified for a module on a retired or unvalidated standard. Identify one before the certificate lapses, not after.","Maintain and re verify at the next certificate review.")))))</f>
        <v/>
      </c>
    </row>
    <row r="82">
      <c r="A82" s="8" t="n"/>
      <c r="B82" s="8" t="n"/>
      <c r="C82" s="8" t="n"/>
      <c r="D82" s="8" t="n"/>
      <c r="E82" s="8" t="n"/>
      <c r="F82" s="8" t="n"/>
      <c r="G82" s="8" t="n"/>
      <c r="H82" s="8" t="n"/>
      <c r="I82" s="8" t="n"/>
      <c r="J82" s="8" t="n"/>
      <c r="K82" s="8" t="n"/>
      <c r="L82" s="8" t="n"/>
      <c r="M82" s="9">
        <f>IF(B82="","",IF(F82="FIPS 140-3 validated","Clear for new procurement",IF(OR(F82="FIPS 140-2 validated",F82="Historical"),IF(L82="Yes","BLOCKS new federal sale from 21 Sep 2026","Not federal facing, but now on a retired standard"),IF(F82="In validation queue","Pending. Treat as unvalidated until the certificate issues","Unvalidated"))))</f>
        <v/>
      </c>
      <c r="N82" s="8" t="n"/>
      <c r="O82" s="8" t="n"/>
      <c r="P82" s="8" t="n"/>
      <c r="Q82" s="9">
        <f>IF(P82="","",P82-TODAY())</f>
        <v/>
      </c>
      <c r="R82" s="9">
        <f>IF(B82="","",IF(AND(L82="Yes",F82&lt;&gt;"FIPS 140-3 validated"),"REPLACE OR REVALIDATE. This module cannot support a new federal sale and the date has passed or is days away.",IF(AND(J82="Yes",K82="No"),"Quantum vulnerable with no post quantum path. Put this module on the migration roadmap as a Wave 1 item.",IF(AND(J82="Yes",K82="Yes"),"Capable but not migrated. Confirm the negotiated algorithm in production, not the configured one.",IF(AND(N82="",OR(F82="FIPS 140-2 validated",F82="Historical",F82="Not validated")),"No replacement identified for a module on a retired or unvalidated standard. Identify one before the certificate lapses, not after.","Maintain and re verify at the next certificate review.")))))</f>
        <v/>
      </c>
    </row>
    <row r="83">
      <c r="A83" s="8" t="n"/>
      <c r="B83" s="8" t="n"/>
      <c r="C83" s="8" t="n"/>
      <c r="D83" s="8" t="n"/>
      <c r="E83" s="8" t="n"/>
      <c r="F83" s="8" t="n"/>
      <c r="G83" s="8" t="n"/>
      <c r="H83" s="8" t="n"/>
      <c r="I83" s="8" t="n"/>
      <c r="J83" s="8" t="n"/>
      <c r="K83" s="8" t="n"/>
      <c r="L83" s="8" t="n"/>
      <c r="M83" s="9">
        <f>IF(B83="","",IF(F83="FIPS 140-3 validated","Clear for new procurement",IF(OR(F83="FIPS 140-2 validated",F83="Historical"),IF(L83="Yes","BLOCKS new federal sale from 21 Sep 2026","Not federal facing, but now on a retired standard"),IF(F83="In validation queue","Pending. Treat as unvalidated until the certificate issues","Unvalidated"))))</f>
        <v/>
      </c>
      <c r="N83" s="8" t="n"/>
      <c r="O83" s="8" t="n"/>
      <c r="P83" s="8" t="n"/>
      <c r="Q83" s="9">
        <f>IF(P83="","",P83-TODAY())</f>
        <v/>
      </c>
      <c r="R83" s="9">
        <f>IF(B83="","",IF(AND(L83="Yes",F83&lt;&gt;"FIPS 140-3 validated"),"REPLACE OR REVALIDATE. This module cannot support a new federal sale and the date has passed or is days away.",IF(AND(J83="Yes",K83="No"),"Quantum vulnerable with no post quantum path. Put this module on the migration roadmap as a Wave 1 item.",IF(AND(J83="Yes",K83="Yes"),"Capable but not migrated. Confirm the negotiated algorithm in production, not the configured one.",IF(AND(N83="",OR(F83="FIPS 140-2 validated",F83="Historical",F83="Not validated")),"No replacement identified for a module on a retired or unvalidated standard. Identify one before the certificate lapses, not after.","Maintain and re verify at the next certificate review.")))))</f>
        <v/>
      </c>
    </row>
    <row r="84">
      <c r="A84" s="8" t="n"/>
      <c r="B84" s="8" t="n"/>
      <c r="C84" s="8" t="n"/>
      <c r="D84" s="8" t="n"/>
      <c r="E84" s="8" t="n"/>
      <c r="F84" s="8" t="n"/>
      <c r="G84" s="8" t="n"/>
      <c r="H84" s="8" t="n"/>
      <c r="I84" s="8" t="n"/>
      <c r="J84" s="8" t="n"/>
      <c r="K84" s="8" t="n"/>
      <c r="L84" s="8" t="n"/>
      <c r="M84" s="9">
        <f>IF(B84="","",IF(F84="FIPS 140-3 validated","Clear for new procurement",IF(OR(F84="FIPS 140-2 validated",F84="Historical"),IF(L84="Yes","BLOCKS new federal sale from 21 Sep 2026","Not federal facing, but now on a retired standard"),IF(F84="In validation queue","Pending. Treat as unvalidated until the certificate issues","Unvalidated"))))</f>
        <v/>
      </c>
      <c r="N84" s="8" t="n"/>
      <c r="O84" s="8" t="n"/>
      <c r="P84" s="8" t="n"/>
      <c r="Q84" s="9">
        <f>IF(P84="","",P84-TODAY())</f>
        <v/>
      </c>
      <c r="R84" s="9">
        <f>IF(B84="","",IF(AND(L84="Yes",F84&lt;&gt;"FIPS 140-3 validated"),"REPLACE OR REVALIDATE. This module cannot support a new federal sale and the date has passed or is days away.",IF(AND(J84="Yes",K84="No"),"Quantum vulnerable with no post quantum path. Put this module on the migration roadmap as a Wave 1 item.",IF(AND(J84="Yes",K84="Yes"),"Capable but not migrated. Confirm the negotiated algorithm in production, not the configured one.",IF(AND(N84="",OR(F84="FIPS 140-2 validated",F84="Historical",F84="Not validated")),"No replacement identified for a module on a retired or unvalidated standard. Identify one before the certificate lapses, not after.","Maintain and re verify at the next certificate review.")))))</f>
        <v/>
      </c>
    </row>
    <row r="85">
      <c r="A85" s="8" t="n"/>
      <c r="B85" s="8" t="n"/>
      <c r="C85" s="8" t="n"/>
      <c r="D85" s="8" t="n"/>
      <c r="E85" s="8" t="n"/>
      <c r="F85" s="8" t="n"/>
      <c r="G85" s="8" t="n"/>
      <c r="H85" s="8" t="n"/>
      <c r="I85" s="8" t="n"/>
      <c r="J85" s="8" t="n"/>
      <c r="K85" s="8" t="n"/>
      <c r="L85" s="8" t="n"/>
      <c r="M85" s="9">
        <f>IF(B85="","",IF(F85="FIPS 140-3 validated","Clear for new procurement",IF(OR(F85="FIPS 140-2 validated",F85="Historical"),IF(L85="Yes","BLOCKS new federal sale from 21 Sep 2026","Not federal facing, but now on a retired standard"),IF(F85="In validation queue","Pending. Treat as unvalidated until the certificate issues","Unvalidated"))))</f>
        <v/>
      </c>
      <c r="N85" s="8" t="n"/>
      <c r="O85" s="8" t="n"/>
      <c r="P85" s="8" t="n"/>
      <c r="Q85" s="9">
        <f>IF(P85="","",P85-TODAY())</f>
        <v/>
      </c>
      <c r="R85" s="9">
        <f>IF(B85="","",IF(AND(L85="Yes",F85&lt;&gt;"FIPS 140-3 validated"),"REPLACE OR REVALIDATE. This module cannot support a new federal sale and the date has passed or is days away.",IF(AND(J85="Yes",K85="No"),"Quantum vulnerable with no post quantum path. Put this module on the migration roadmap as a Wave 1 item.",IF(AND(J85="Yes",K85="Yes"),"Capable but not migrated. Confirm the negotiated algorithm in production, not the configured one.",IF(AND(N85="",OR(F85="FIPS 140-2 validated",F85="Historical",F85="Not validated")),"No replacement identified for a module on a retired or unvalidated standard. Identify one before the certificate lapses, not after.","Maintain and re verify at the next certificate review.")))))</f>
        <v/>
      </c>
    </row>
    <row r="86">
      <c r="A86" s="8" t="n"/>
      <c r="B86" s="8" t="n"/>
      <c r="C86" s="8" t="n"/>
      <c r="D86" s="8" t="n"/>
      <c r="E86" s="8" t="n"/>
      <c r="F86" s="8" t="n"/>
      <c r="G86" s="8" t="n"/>
      <c r="H86" s="8" t="n"/>
      <c r="I86" s="8" t="n"/>
      <c r="J86" s="8" t="n"/>
      <c r="K86" s="8" t="n"/>
      <c r="L86" s="8" t="n"/>
      <c r="M86" s="9">
        <f>IF(B86="","",IF(F86="FIPS 140-3 validated","Clear for new procurement",IF(OR(F86="FIPS 140-2 validated",F86="Historical"),IF(L86="Yes","BLOCKS new federal sale from 21 Sep 2026","Not federal facing, but now on a retired standard"),IF(F86="In validation queue","Pending. Treat as unvalidated until the certificate issues","Unvalidated"))))</f>
        <v/>
      </c>
      <c r="N86" s="8" t="n"/>
      <c r="O86" s="8" t="n"/>
      <c r="P86" s="8" t="n"/>
      <c r="Q86" s="9">
        <f>IF(P86="","",P86-TODAY())</f>
        <v/>
      </c>
      <c r="R86" s="9">
        <f>IF(B86="","",IF(AND(L86="Yes",F86&lt;&gt;"FIPS 140-3 validated"),"REPLACE OR REVALIDATE. This module cannot support a new federal sale and the date has passed or is days away.",IF(AND(J86="Yes",K86="No"),"Quantum vulnerable with no post quantum path. Put this module on the migration roadmap as a Wave 1 item.",IF(AND(J86="Yes",K86="Yes"),"Capable but not migrated. Confirm the negotiated algorithm in production, not the configured one.",IF(AND(N86="",OR(F86="FIPS 140-2 validated",F86="Historical",F86="Not validated")),"No replacement identified for a module on a retired or unvalidated standard. Identify one before the certificate lapses, not after.","Maintain and re verify at the next certificate review.")))))</f>
        <v/>
      </c>
    </row>
    <row r="87">
      <c r="A87" s="8" t="n"/>
      <c r="B87" s="8" t="n"/>
      <c r="C87" s="8" t="n"/>
      <c r="D87" s="8" t="n"/>
      <c r="E87" s="8" t="n"/>
      <c r="F87" s="8" t="n"/>
      <c r="G87" s="8" t="n"/>
      <c r="H87" s="8" t="n"/>
      <c r="I87" s="8" t="n"/>
      <c r="J87" s="8" t="n"/>
      <c r="K87" s="8" t="n"/>
      <c r="L87" s="8" t="n"/>
      <c r="M87" s="9">
        <f>IF(B87="","",IF(F87="FIPS 140-3 validated","Clear for new procurement",IF(OR(F87="FIPS 140-2 validated",F87="Historical"),IF(L87="Yes","BLOCKS new federal sale from 21 Sep 2026","Not federal facing, but now on a retired standard"),IF(F87="In validation queue","Pending. Treat as unvalidated until the certificate issues","Unvalidated"))))</f>
        <v/>
      </c>
      <c r="N87" s="8" t="n"/>
      <c r="O87" s="8" t="n"/>
      <c r="P87" s="8" t="n"/>
      <c r="Q87" s="9">
        <f>IF(P87="","",P87-TODAY())</f>
        <v/>
      </c>
      <c r="R87" s="9">
        <f>IF(B87="","",IF(AND(L87="Yes",F87&lt;&gt;"FIPS 140-3 validated"),"REPLACE OR REVALIDATE. This module cannot support a new federal sale and the date has passed or is days away.",IF(AND(J87="Yes",K87="No"),"Quantum vulnerable with no post quantum path. Put this module on the migration roadmap as a Wave 1 item.",IF(AND(J87="Yes",K87="Yes"),"Capable but not migrated. Confirm the negotiated algorithm in production, not the configured one.",IF(AND(N87="",OR(F87="FIPS 140-2 validated",F87="Historical",F87="Not validated")),"No replacement identified for a module on a retired or unvalidated standard. Identify one before the certificate lapses, not after.","Maintain and re verify at the next certificate review.")))))</f>
        <v/>
      </c>
    </row>
    <row r="88">
      <c r="A88" s="8" t="n"/>
      <c r="B88" s="8" t="n"/>
      <c r="C88" s="8" t="n"/>
      <c r="D88" s="8" t="n"/>
      <c r="E88" s="8" t="n"/>
      <c r="F88" s="8" t="n"/>
      <c r="G88" s="8" t="n"/>
      <c r="H88" s="8" t="n"/>
      <c r="I88" s="8" t="n"/>
      <c r="J88" s="8" t="n"/>
      <c r="K88" s="8" t="n"/>
      <c r="L88" s="8" t="n"/>
      <c r="M88" s="9">
        <f>IF(B88="","",IF(F88="FIPS 140-3 validated","Clear for new procurement",IF(OR(F88="FIPS 140-2 validated",F88="Historical"),IF(L88="Yes","BLOCKS new federal sale from 21 Sep 2026","Not federal facing, but now on a retired standard"),IF(F88="In validation queue","Pending. Treat as unvalidated until the certificate issues","Unvalidated"))))</f>
        <v/>
      </c>
      <c r="N88" s="8" t="n"/>
      <c r="O88" s="8" t="n"/>
      <c r="P88" s="8" t="n"/>
      <c r="Q88" s="9">
        <f>IF(P88="","",P88-TODAY())</f>
        <v/>
      </c>
      <c r="R88" s="9">
        <f>IF(B88="","",IF(AND(L88="Yes",F88&lt;&gt;"FIPS 140-3 validated"),"REPLACE OR REVALIDATE. This module cannot support a new federal sale and the date has passed or is days away.",IF(AND(J88="Yes",K88="No"),"Quantum vulnerable with no post quantum path. Put this module on the migration roadmap as a Wave 1 item.",IF(AND(J88="Yes",K88="Yes"),"Capable but not migrated. Confirm the negotiated algorithm in production, not the configured one.",IF(AND(N88="",OR(F88="FIPS 140-2 validated",F88="Historical",F88="Not validated")),"No replacement identified for a module on a retired or unvalidated standard. Identify one before the certificate lapses, not after.","Maintain and re verify at the next certificate review.")))))</f>
        <v/>
      </c>
    </row>
    <row r="89">
      <c r="A89" s="8" t="n"/>
      <c r="B89" s="8" t="n"/>
      <c r="C89" s="8" t="n"/>
      <c r="D89" s="8" t="n"/>
      <c r="E89" s="8" t="n"/>
      <c r="F89" s="8" t="n"/>
      <c r="G89" s="8" t="n"/>
      <c r="H89" s="8" t="n"/>
      <c r="I89" s="8" t="n"/>
      <c r="J89" s="8" t="n"/>
      <c r="K89" s="8" t="n"/>
      <c r="L89" s="8" t="n"/>
      <c r="M89" s="9">
        <f>IF(B89="","",IF(F89="FIPS 140-3 validated","Clear for new procurement",IF(OR(F89="FIPS 140-2 validated",F89="Historical"),IF(L89="Yes","BLOCKS new federal sale from 21 Sep 2026","Not federal facing, but now on a retired standard"),IF(F89="In validation queue","Pending. Treat as unvalidated until the certificate issues","Unvalidated"))))</f>
        <v/>
      </c>
      <c r="N89" s="8" t="n"/>
      <c r="O89" s="8" t="n"/>
      <c r="P89" s="8" t="n"/>
      <c r="Q89" s="9">
        <f>IF(P89="","",P89-TODAY())</f>
        <v/>
      </c>
      <c r="R89" s="9">
        <f>IF(B89="","",IF(AND(L89="Yes",F89&lt;&gt;"FIPS 140-3 validated"),"REPLACE OR REVALIDATE. This module cannot support a new federal sale and the date has passed or is days away.",IF(AND(J89="Yes",K89="No"),"Quantum vulnerable with no post quantum path. Put this module on the migration roadmap as a Wave 1 item.",IF(AND(J89="Yes",K89="Yes"),"Capable but not migrated. Confirm the negotiated algorithm in production, not the configured one.",IF(AND(N89="",OR(F89="FIPS 140-2 validated",F89="Historical",F89="Not validated")),"No replacement identified for a module on a retired or unvalidated standard. Identify one before the certificate lapses, not after.","Maintain and re verify at the next certificate review.")))))</f>
        <v/>
      </c>
    </row>
    <row r="90">
      <c r="A90" s="8" t="n"/>
      <c r="B90" s="8" t="n"/>
      <c r="C90" s="8" t="n"/>
      <c r="D90" s="8" t="n"/>
      <c r="E90" s="8" t="n"/>
      <c r="F90" s="8" t="n"/>
      <c r="G90" s="8" t="n"/>
      <c r="H90" s="8" t="n"/>
      <c r="I90" s="8" t="n"/>
      <c r="J90" s="8" t="n"/>
      <c r="K90" s="8" t="n"/>
      <c r="L90" s="8" t="n"/>
      <c r="M90" s="9">
        <f>IF(B90="","",IF(F90="FIPS 140-3 validated","Clear for new procurement",IF(OR(F90="FIPS 140-2 validated",F90="Historical"),IF(L90="Yes","BLOCKS new federal sale from 21 Sep 2026","Not federal facing, but now on a retired standard"),IF(F90="In validation queue","Pending. Treat as unvalidated until the certificate issues","Unvalidated"))))</f>
        <v/>
      </c>
      <c r="N90" s="8" t="n"/>
      <c r="O90" s="8" t="n"/>
      <c r="P90" s="8" t="n"/>
      <c r="Q90" s="9">
        <f>IF(P90="","",P90-TODAY())</f>
        <v/>
      </c>
      <c r="R90" s="9">
        <f>IF(B90="","",IF(AND(L90="Yes",F90&lt;&gt;"FIPS 140-3 validated"),"REPLACE OR REVALIDATE. This module cannot support a new federal sale and the date has passed or is days away.",IF(AND(J90="Yes",K90="No"),"Quantum vulnerable with no post quantum path. Put this module on the migration roadmap as a Wave 1 item.",IF(AND(J90="Yes",K90="Yes"),"Capable but not migrated. Confirm the negotiated algorithm in production, not the configured one.",IF(AND(N90="",OR(F90="FIPS 140-2 validated",F90="Historical",F90="Not validated")),"No replacement identified for a module on a retired or unvalidated standard. Identify one before the certificate lapses, not after.","Maintain and re verify at the next certificate review.")))))</f>
        <v/>
      </c>
    </row>
    <row r="91">
      <c r="A91" s="8" t="n"/>
      <c r="B91" s="8" t="n"/>
      <c r="C91" s="8" t="n"/>
      <c r="D91" s="8" t="n"/>
      <c r="E91" s="8" t="n"/>
      <c r="F91" s="8" t="n"/>
      <c r="G91" s="8" t="n"/>
      <c r="H91" s="8" t="n"/>
      <c r="I91" s="8" t="n"/>
      <c r="J91" s="8" t="n"/>
      <c r="K91" s="8" t="n"/>
      <c r="L91" s="8" t="n"/>
      <c r="M91" s="9">
        <f>IF(B91="","",IF(F91="FIPS 140-3 validated","Clear for new procurement",IF(OR(F91="FIPS 140-2 validated",F91="Historical"),IF(L91="Yes","BLOCKS new federal sale from 21 Sep 2026","Not federal facing, but now on a retired standard"),IF(F91="In validation queue","Pending. Treat as unvalidated until the certificate issues","Unvalidated"))))</f>
        <v/>
      </c>
      <c r="N91" s="8" t="n"/>
      <c r="O91" s="8" t="n"/>
      <c r="P91" s="8" t="n"/>
      <c r="Q91" s="9">
        <f>IF(P91="","",P91-TODAY())</f>
        <v/>
      </c>
      <c r="R91" s="9">
        <f>IF(B91="","",IF(AND(L91="Yes",F91&lt;&gt;"FIPS 140-3 validated"),"REPLACE OR REVALIDATE. This module cannot support a new federal sale and the date has passed or is days away.",IF(AND(J91="Yes",K91="No"),"Quantum vulnerable with no post quantum path. Put this module on the migration roadmap as a Wave 1 item.",IF(AND(J91="Yes",K91="Yes"),"Capable but not migrated. Confirm the negotiated algorithm in production, not the configured one.",IF(AND(N91="",OR(F91="FIPS 140-2 validated",F91="Historical",F91="Not validated")),"No replacement identified for a module on a retired or unvalidated standard. Identify one before the certificate lapses, not after.","Maintain and re verify at the next certificate review.")))))</f>
        <v/>
      </c>
    </row>
    <row r="92">
      <c r="A92" s="8" t="n"/>
      <c r="B92" s="8" t="n"/>
      <c r="C92" s="8" t="n"/>
      <c r="D92" s="8" t="n"/>
      <c r="E92" s="8" t="n"/>
      <c r="F92" s="8" t="n"/>
      <c r="G92" s="8" t="n"/>
      <c r="H92" s="8" t="n"/>
      <c r="I92" s="8" t="n"/>
      <c r="J92" s="8" t="n"/>
      <c r="K92" s="8" t="n"/>
      <c r="L92" s="8" t="n"/>
      <c r="M92" s="9">
        <f>IF(B92="","",IF(F92="FIPS 140-3 validated","Clear for new procurement",IF(OR(F92="FIPS 140-2 validated",F92="Historical"),IF(L92="Yes","BLOCKS new federal sale from 21 Sep 2026","Not federal facing, but now on a retired standard"),IF(F92="In validation queue","Pending. Treat as unvalidated until the certificate issues","Unvalidated"))))</f>
        <v/>
      </c>
      <c r="N92" s="8" t="n"/>
      <c r="O92" s="8" t="n"/>
      <c r="P92" s="8" t="n"/>
      <c r="Q92" s="9">
        <f>IF(P92="","",P92-TODAY())</f>
        <v/>
      </c>
      <c r="R92" s="9">
        <f>IF(B92="","",IF(AND(L92="Yes",F92&lt;&gt;"FIPS 140-3 validated"),"REPLACE OR REVALIDATE. This module cannot support a new federal sale and the date has passed or is days away.",IF(AND(J92="Yes",K92="No"),"Quantum vulnerable with no post quantum path. Put this module on the migration roadmap as a Wave 1 item.",IF(AND(J92="Yes",K92="Yes"),"Capable but not migrated. Confirm the negotiated algorithm in production, not the configured one.",IF(AND(N92="",OR(F92="FIPS 140-2 validated",F92="Historical",F92="Not validated")),"No replacement identified for a module on a retired or unvalidated standard. Identify one before the certificate lapses, not after.","Maintain and re verify at the next certificate review.")))))</f>
        <v/>
      </c>
    </row>
    <row r="93">
      <c r="A93" s="8" t="n"/>
      <c r="B93" s="8" t="n"/>
      <c r="C93" s="8" t="n"/>
      <c r="D93" s="8" t="n"/>
      <c r="E93" s="8" t="n"/>
      <c r="F93" s="8" t="n"/>
      <c r="G93" s="8" t="n"/>
      <c r="H93" s="8" t="n"/>
      <c r="I93" s="8" t="n"/>
      <c r="J93" s="8" t="n"/>
      <c r="K93" s="8" t="n"/>
      <c r="L93" s="8" t="n"/>
      <c r="M93" s="9">
        <f>IF(B93="","",IF(F93="FIPS 140-3 validated","Clear for new procurement",IF(OR(F93="FIPS 140-2 validated",F93="Historical"),IF(L93="Yes","BLOCKS new federal sale from 21 Sep 2026","Not federal facing, but now on a retired standard"),IF(F93="In validation queue","Pending. Treat as unvalidated until the certificate issues","Unvalidated"))))</f>
        <v/>
      </c>
      <c r="N93" s="8" t="n"/>
      <c r="O93" s="8" t="n"/>
      <c r="P93" s="8" t="n"/>
      <c r="Q93" s="9">
        <f>IF(P93="","",P93-TODAY())</f>
        <v/>
      </c>
      <c r="R93" s="9">
        <f>IF(B93="","",IF(AND(L93="Yes",F93&lt;&gt;"FIPS 140-3 validated"),"REPLACE OR REVALIDATE. This module cannot support a new federal sale and the date has passed or is days away.",IF(AND(J93="Yes",K93="No"),"Quantum vulnerable with no post quantum path. Put this module on the migration roadmap as a Wave 1 item.",IF(AND(J93="Yes",K93="Yes"),"Capable but not migrated. Confirm the negotiated algorithm in production, not the configured one.",IF(AND(N93="",OR(F93="FIPS 140-2 validated",F93="Historical",F93="Not validated")),"No replacement identified for a module on a retired or unvalidated standard. Identify one before the certificate lapses, not after.","Maintain and re verify at the next certificate review.")))))</f>
        <v/>
      </c>
    </row>
    <row r="94">
      <c r="A94" s="8" t="n"/>
      <c r="B94" s="8" t="n"/>
      <c r="C94" s="8" t="n"/>
      <c r="D94" s="8" t="n"/>
      <c r="E94" s="8" t="n"/>
      <c r="F94" s="8" t="n"/>
      <c r="G94" s="8" t="n"/>
      <c r="H94" s="8" t="n"/>
      <c r="I94" s="8" t="n"/>
      <c r="J94" s="8" t="n"/>
      <c r="K94" s="8" t="n"/>
      <c r="L94" s="8" t="n"/>
      <c r="M94" s="9">
        <f>IF(B94="","",IF(F94="FIPS 140-3 validated","Clear for new procurement",IF(OR(F94="FIPS 140-2 validated",F94="Historical"),IF(L94="Yes","BLOCKS new federal sale from 21 Sep 2026","Not federal facing, but now on a retired standard"),IF(F94="In validation queue","Pending. Treat as unvalidated until the certificate issues","Unvalidated"))))</f>
        <v/>
      </c>
      <c r="N94" s="8" t="n"/>
      <c r="O94" s="8" t="n"/>
      <c r="P94" s="8" t="n"/>
      <c r="Q94" s="9">
        <f>IF(P94="","",P94-TODAY())</f>
        <v/>
      </c>
      <c r="R94" s="9">
        <f>IF(B94="","",IF(AND(L94="Yes",F94&lt;&gt;"FIPS 140-3 validated"),"REPLACE OR REVALIDATE. This module cannot support a new federal sale and the date has passed or is days away.",IF(AND(J94="Yes",K94="No"),"Quantum vulnerable with no post quantum path. Put this module on the migration roadmap as a Wave 1 item.",IF(AND(J94="Yes",K94="Yes"),"Capable but not migrated. Confirm the negotiated algorithm in production, not the configured one.",IF(AND(N94="",OR(F94="FIPS 140-2 validated",F94="Historical",F94="Not validated")),"No replacement identified for a module on a retired or unvalidated standard. Identify one before the certificate lapses, not after.","Maintain and re verify at the next certificate review.")))))</f>
        <v/>
      </c>
    </row>
    <row r="95">
      <c r="A95" s="8" t="n"/>
      <c r="B95" s="8" t="n"/>
      <c r="C95" s="8" t="n"/>
      <c r="D95" s="8" t="n"/>
      <c r="E95" s="8" t="n"/>
      <c r="F95" s="8" t="n"/>
      <c r="G95" s="8" t="n"/>
      <c r="H95" s="8" t="n"/>
      <c r="I95" s="8" t="n"/>
      <c r="J95" s="8" t="n"/>
      <c r="K95" s="8" t="n"/>
      <c r="L95" s="8" t="n"/>
      <c r="M95" s="9">
        <f>IF(B95="","",IF(F95="FIPS 140-3 validated","Clear for new procurement",IF(OR(F95="FIPS 140-2 validated",F95="Historical"),IF(L95="Yes","BLOCKS new federal sale from 21 Sep 2026","Not federal facing, but now on a retired standard"),IF(F95="In validation queue","Pending. Treat as unvalidated until the certificate issues","Unvalidated"))))</f>
        <v/>
      </c>
      <c r="N95" s="8" t="n"/>
      <c r="O95" s="8" t="n"/>
      <c r="P95" s="8" t="n"/>
      <c r="Q95" s="9">
        <f>IF(P95="","",P95-TODAY())</f>
        <v/>
      </c>
      <c r="R95" s="9">
        <f>IF(B95="","",IF(AND(L95="Yes",F95&lt;&gt;"FIPS 140-3 validated"),"REPLACE OR REVALIDATE. This module cannot support a new federal sale and the date has passed or is days away.",IF(AND(J95="Yes",K95="No"),"Quantum vulnerable with no post quantum path. Put this module on the migration roadmap as a Wave 1 item.",IF(AND(J95="Yes",K95="Yes"),"Capable but not migrated. Confirm the negotiated algorithm in production, not the configured one.",IF(AND(N95="",OR(F95="FIPS 140-2 validated",F95="Historical",F95="Not validated")),"No replacement identified for a module on a retired or unvalidated standard. Identify one before the certificate lapses, not after.","Maintain and re verify at the next certificate review.")))))</f>
        <v/>
      </c>
    </row>
    <row r="96">
      <c r="A96" s="8" t="n"/>
      <c r="B96" s="8" t="n"/>
      <c r="C96" s="8" t="n"/>
      <c r="D96" s="8" t="n"/>
      <c r="E96" s="8" t="n"/>
      <c r="F96" s="8" t="n"/>
      <c r="G96" s="8" t="n"/>
      <c r="H96" s="8" t="n"/>
      <c r="I96" s="8" t="n"/>
      <c r="J96" s="8" t="n"/>
      <c r="K96" s="8" t="n"/>
      <c r="L96" s="8" t="n"/>
      <c r="M96" s="9">
        <f>IF(B96="","",IF(F96="FIPS 140-3 validated","Clear for new procurement",IF(OR(F96="FIPS 140-2 validated",F96="Historical"),IF(L96="Yes","BLOCKS new federal sale from 21 Sep 2026","Not federal facing, but now on a retired standard"),IF(F96="In validation queue","Pending. Treat as unvalidated until the certificate issues","Unvalidated"))))</f>
        <v/>
      </c>
      <c r="N96" s="8" t="n"/>
      <c r="O96" s="8" t="n"/>
      <c r="P96" s="8" t="n"/>
      <c r="Q96" s="9">
        <f>IF(P96="","",P96-TODAY())</f>
        <v/>
      </c>
      <c r="R96" s="9">
        <f>IF(B96="","",IF(AND(L96="Yes",F96&lt;&gt;"FIPS 140-3 validated"),"REPLACE OR REVALIDATE. This module cannot support a new federal sale and the date has passed or is days away.",IF(AND(J96="Yes",K96="No"),"Quantum vulnerable with no post quantum path. Put this module on the migration roadmap as a Wave 1 item.",IF(AND(J96="Yes",K96="Yes"),"Capable but not migrated. Confirm the negotiated algorithm in production, not the configured one.",IF(AND(N96="",OR(F96="FIPS 140-2 validated",F96="Historical",F96="Not validated")),"No replacement identified for a module on a retired or unvalidated standard. Identify one before the certificate lapses, not after.","Maintain and re verify at the next certificate review.")))))</f>
        <v/>
      </c>
    </row>
    <row r="97">
      <c r="A97" s="8" t="n"/>
      <c r="B97" s="8" t="n"/>
      <c r="C97" s="8" t="n"/>
      <c r="D97" s="8" t="n"/>
      <c r="E97" s="8" t="n"/>
      <c r="F97" s="8" t="n"/>
      <c r="G97" s="8" t="n"/>
      <c r="H97" s="8" t="n"/>
      <c r="I97" s="8" t="n"/>
      <c r="J97" s="8" t="n"/>
      <c r="K97" s="8" t="n"/>
      <c r="L97" s="8" t="n"/>
      <c r="M97" s="9">
        <f>IF(B97="","",IF(F97="FIPS 140-3 validated","Clear for new procurement",IF(OR(F97="FIPS 140-2 validated",F97="Historical"),IF(L97="Yes","BLOCKS new federal sale from 21 Sep 2026","Not federal facing, but now on a retired standard"),IF(F97="In validation queue","Pending. Treat as unvalidated until the certificate issues","Unvalidated"))))</f>
        <v/>
      </c>
      <c r="N97" s="8" t="n"/>
      <c r="O97" s="8" t="n"/>
      <c r="P97" s="8" t="n"/>
      <c r="Q97" s="9">
        <f>IF(P97="","",P97-TODAY())</f>
        <v/>
      </c>
      <c r="R97" s="9">
        <f>IF(B97="","",IF(AND(L97="Yes",F97&lt;&gt;"FIPS 140-3 validated"),"REPLACE OR REVALIDATE. This module cannot support a new federal sale and the date has passed or is days away.",IF(AND(J97="Yes",K97="No"),"Quantum vulnerable with no post quantum path. Put this module on the migration roadmap as a Wave 1 item.",IF(AND(J97="Yes",K97="Yes"),"Capable but not migrated. Confirm the negotiated algorithm in production, not the configured one.",IF(AND(N97="",OR(F97="FIPS 140-2 validated",F97="Historical",F97="Not validated")),"No replacement identified for a module on a retired or unvalidated standard. Identify one before the certificate lapses, not after.","Maintain and re verify at the next certificate review.")))))</f>
        <v/>
      </c>
    </row>
    <row r="98">
      <c r="A98" s="8" t="n"/>
      <c r="B98" s="8" t="n"/>
      <c r="C98" s="8" t="n"/>
      <c r="D98" s="8" t="n"/>
      <c r="E98" s="8" t="n"/>
      <c r="F98" s="8" t="n"/>
      <c r="G98" s="8" t="n"/>
      <c r="H98" s="8" t="n"/>
      <c r="I98" s="8" t="n"/>
      <c r="J98" s="8" t="n"/>
      <c r="K98" s="8" t="n"/>
      <c r="L98" s="8" t="n"/>
      <c r="M98" s="9">
        <f>IF(B98="","",IF(F98="FIPS 140-3 validated","Clear for new procurement",IF(OR(F98="FIPS 140-2 validated",F98="Historical"),IF(L98="Yes","BLOCKS new federal sale from 21 Sep 2026","Not federal facing, but now on a retired standard"),IF(F98="In validation queue","Pending. Treat as unvalidated until the certificate issues","Unvalidated"))))</f>
        <v/>
      </c>
      <c r="N98" s="8" t="n"/>
      <c r="O98" s="8" t="n"/>
      <c r="P98" s="8" t="n"/>
      <c r="Q98" s="9">
        <f>IF(P98="","",P98-TODAY())</f>
        <v/>
      </c>
      <c r="R98" s="9">
        <f>IF(B98="","",IF(AND(L98="Yes",F98&lt;&gt;"FIPS 140-3 validated"),"REPLACE OR REVALIDATE. This module cannot support a new federal sale and the date has passed or is days away.",IF(AND(J98="Yes",K98="No"),"Quantum vulnerable with no post quantum path. Put this module on the migration roadmap as a Wave 1 item.",IF(AND(J98="Yes",K98="Yes"),"Capable but not migrated. Confirm the negotiated algorithm in production, not the configured one.",IF(AND(N98="",OR(F98="FIPS 140-2 validated",F98="Historical",F98="Not validated")),"No replacement identified for a module on a retired or unvalidated standard. Identify one before the certificate lapses, not after.","Maintain and re verify at the next certificate review.")))))</f>
        <v/>
      </c>
    </row>
    <row r="99">
      <c r="A99" s="8" t="n"/>
      <c r="B99" s="8" t="n"/>
      <c r="C99" s="8" t="n"/>
      <c r="D99" s="8" t="n"/>
      <c r="E99" s="8" t="n"/>
      <c r="F99" s="8" t="n"/>
      <c r="G99" s="8" t="n"/>
      <c r="H99" s="8" t="n"/>
      <c r="I99" s="8" t="n"/>
      <c r="J99" s="8" t="n"/>
      <c r="K99" s="8" t="n"/>
      <c r="L99" s="8" t="n"/>
      <c r="M99" s="9">
        <f>IF(B99="","",IF(F99="FIPS 140-3 validated","Clear for new procurement",IF(OR(F99="FIPS 140-2 validated",F99="Historical"),IF(L99="Yes","BLOCKS new federal sale from 21 Sep 2026","Not federal facing, but now on a retired standard"),IF(F99="In validation queue","Pending. Treat as unvalidated until the certificate issues","Unvalidated"))))</f>
        <v/>
      </c>
      <c r="N99" s="8" t="n"/>
      <c r="O99" s="8" t="n"/>
      <c r="P99" s="8" t="n"/>
      <c r="Q99" s="9">
        <f>IF(P99="","",P99-TODAY())</f>
        <v/>
      </c>
      <c r="R99" s="9">
        <f>IF(B99="","",IF(AND(L99="Yes",F99&lt;&gt;"FIPS 140-3 validated"),"REPLACE OR REVALIDATE. This module cannot support a new federal sale and the date has passed or is days away.",IF(AND(J99="Yes",K99="No"),"Quantum vulnerable with no post quantum path. Put this module on the migration roadmap as a Wave 1 item.",IF(AND(J99="Yes",K99="Yes"),"Capable but not migrated. Confirm the negotiated algorithm in production, not the configured one.",IF(AND(N99="",OR(F99="FIPS 140-2 validated",F99="Historical",F99="Not validated")),"No replacement identified for a module on a retired or unvalidated standard. Identify one before the certificate lapses, not after.","Maintain and re verify at the next certificate review.")))))</f>
        <v/>
      </c>
    </row>
    <row r="100">
      <c r="A100" s="8" t="n"/>
      <c r="B100" s="8" t="n"/>
      <c r="C100" s="8" t="n"/>
      <c r="D100" s="8" t="n"/>
      <c r="E100" s="8" t="n"/>
      <c r="F100" s="8" t="n"/>
      <c r="G100" s="8" t="n"/>
      <c r="H100" s="8" t="n"/>
      <c r="I100" s="8" t="n"/>
      <c r="J100" s="8" t="n"/>
      <c r="K100" s="8" t="n"/>
      <c r="L100" s="8" t="n"/>
      <c r="M100" s="9">
        <f>IF(B100="","",IF(F100="FIPS 140-3 validated","Clear for new procurement",IF(OR(F100="FIPS 140-2 validated",F100="Historical"),IF(L100="Yes","BLOCKS new federal sale from 21 Sep 2026","Not federal facing, but now on a retired standard"),IF(F100="In validation queue","Pending. Treat as unvalidated until the certificate issues","Unvalidated"))))</f>
        <v/>
      </c>
      <c r="N100" s="8" t="n"/>
      <c r="O100" s="8" t="n"/>
      <c r="P100" s="8" t="n"/>
      <c r="Q100" s="9">
        <f>IF(P100="","",P100-TODAY())</f>
        <v/>
      </c>
      <c r="R100" s="9">
        <f>IF(B100="","",IF(AND(L100="Yes",F100&lt;&gt;"FIPS 140-3 validated"),"REPLACE OR REVALIDATE. This module cannot support a new federal sale and the date has passed or is days away.",IF(AND(J100="Yes",K100="No"),"Quantum vulnerable with no post quantum path. Put this module on the migration roadmap as a Wave 1 item.",IF(AND(J100="Yes",K100="Yes"),"Capable but not migrated. Confirm the negotiated algorithm in production, not the configured one.",IF(AND(N100="",OR(F100="FIPS 140-2 validated",F100="Historical",F100="Not validated")),"No replacement identified for a module on a retired or unvalidated standard. Identify one before the certificate lapses, not after.","Maintain and re verify at the next certificate review.")))))</f>
        <v/>
      </c>
    </row>
    <row r="101">
      <c r="A101" s="8" t="n"/>
      <c r="B101" s="8" t="n"/>
      <c r="C101" s="8" t="n"/>
      <c r="D101" s="8" t="n"/>
      <c r="E101" s="8" t="n"/>
      <c r="F101" s="8" t="n"/>
      <c r="G101" s="8" t="n"/>
      <c r="H101" s="8" t="n"/>
      <c r="I101" s="8" t="n"/>
      <c r="J101" s="8" t="n"/>
      <c r="K101" s="8" t="n"/>
      <c r="L101" s="8" t="n"/>
      <c r="M101" s="9">
        <f>IF(B101="","",IF(F101="FIPS 140-3 validated","Clear for new procurement",IF(OR(F101="FIPS 140-2 validated",F101="Historical"),IF(L101="Yes","BLOCKS new federal sale from 21 Sep 2026","Not federal facing, but now on a retired standard"),IF(F101="In validation queue","Pending. Treat as unvalidated until the certificate issues","Unvalidated"))))</f>
        <v/>
      </c>
      <c r="N101" s="8" t="n"/>
      <c r="O101" s="8" t="n"/>
      <c r="P101" s="8" t="n"/>
      <c r="Q101" s="9">
        <f>IF(P101="","",P101-TODAY())</f>
        <v/>
      </c>
      <c r="R101" s="9">
        <f>IF(B101="","",IF(AND(L101="Yes",F101&lt;&gt;"FIPS 140-3 validated"),"REPLACE OR REVALIDATE. This module cannot support a new federal sale and the date has passed or is days away.",IF(AND(J101="Yes",K101="No"),"Quantum vulnerable with no post quantum path. Put this module on the migration roadmap as a Wave 1 item.",IF(AND(J101="Yes",K101="Yes"),"Capable but not migrated. Confirm the negotiated algorithm in production, not the configured one.",IF(AND(N101="",OR(F101="FIPS 140-2 validated",F101="Historical",F101="Not validated")),"No replacement identified for a module on a retired or unvalidated standard. Identify one before the certificate lapses, not after.","Maintain and re verify at the next certificate review.")))))</f>
        <v/>
      </c>
    </row>
    <row r="102">
      <c r="A102" s="8" t="n"/>
      <c r="B102" s="8" t="n"/>
      <c r="C102" s="8" t="n"/>
      <c r="D102" s="8" t="n"/>
      <c r="E102" s="8" t="n"/>
      <c r="F102" s="8" t="n"/>
      <c r="G102" s="8" t="n"/>
      <c r="H102" s="8" t="n"/>
      <c r="I102" s="8" t="n"/>
      <c r="J102" s="8" t="n"/>
      <c r="K102" s="8" t="n"/>
      <c r="L102" s="8" t="n"/>
      <c r="M102" s="9">
        <f>IF(B102="","",IF(F102="FIPS 140-3 validated","Clear for new procurement",IF(OR(F102="FIPS 140-2 validated",F102="Historical"),IF(L102="Yes","BLOCKS new federal sale from 21 Sep 2026","Not federal facing, but now on a retired standard"),IF(F102="In validation queue","Pending. Treat as unvalidated until the certificate issues","Unvalidated"))))</f>
        <v/>
      </c>
      <c r="N102" s="8" t="n"/>
      <c r="O102" s="8" t="n"/>
      <c r="P102" s="8" t="n"/>
      <c r="Q102" s="9">
        <f>IF(P102="","",P102-TODAY())</f>
        <v/>
      </c>
      <c r="R102" s="9">
        <f>IF(B102="","",IF(AND(L102="Yes",F102&lt;&gt;"FIPS 140-3 validated"),"REPLACE OR REVALIDATE. This module cannot support a new federal sale and the date has passed or is days away.",IF(AND(J102="Yes",K102="No"),"Quantum vulnerable with no post quantum path. Put this module on the migration roadmap as a Wave 1 item.",IF(AND(J102="Yes",K102="Yes"),"Capable but not migrated. Confirm the negotiated algorithm in production, not the configured one.",IF(AND(N102="",OR(F102="FIPS 140-2 validated",F102="Historical",F102="Not validated")),"No replacement identified for a module on a retired or unvalidated standard. Identify one before the certificate lapses, not after.","Maintain and re verify at the next certificate review.")))))</f>
        <v/>
      </c>
    </row>
    <row r="103">
      <c r="A103" s="8" t="n"/>
      <c r="B103" s="8" t="n"/>
      <c r="C103" s="8" t="n"/>
      <c r="D103" s="8" t="n"/>
      <c r="E103" s="8" t="n"/>
      <c r="F103" s="8" t="n"/>
      <c r="G103" s="8" t="n"/>
      <c r="H103" s="8" t="n"/>
      <c r="I103" s="8" t="n"/>
      <c r="J103" s="8" t="n"/>
      <c r="K103" s="8" t="n"/>
      <c r="L103" s="8" t="n"/>
      <c r="M103" s="9">
        <f>IF(B103="","",IF(F103="FIPS 140-3 validated","Clear for new procurement",IF(OR(F103="FIPS 140-2 validated",F103="Historical"),IF(L103="Yes","BLOCKS new federal sale from 21 Sep 2026","Not federal facing, but now on a retired standard"),IF(F103="In validation queue","Pending. Treat as unvalidated until the certificate issues","Unvalidated"))))</f>
        <v/>
      </c>
      <c r="N103" s="8" t="n"/>
      <c r="O103" s="8" t="n"/>
      <c r="P103" s="8" t="n"/>
      <c r="Q103" s="9">
        <f>IF(P103="","",P103-TODAY())</f>
        <v/>
      </c>
      <c r="R103" s="9">
        <f>IF(B103="","",IF(AND(L103="Yes",F103&lt;&gt;"FIPS 140-3 validated"),"REPLACE OR REVALIDATE. This module cannot support a new federal sale and the date has passed or is days away.",IF(AND(J103="Yes",K103="No"),"Quantum vulnerable with no post quantum path. Put this module on the migration roadmap as a Wave 1 item.",IF(AND(J103="Yes",K103="Yes"),"Capable but not migrated. Confirm the negotiated algorithm in production, not the configured one.",IF(AND(N103="",OR(F103="FIPS 140-2 validated",F103="Historical",F103="Not validated")),"No replacement identified for a module on a retired or unvalidated standard. Identify one before the certificate lapses, not after.","Maintain and re verify at the next certificate review.")))))</f>
        <v/>
      </c>
    </row>
    <row r="104">
      <c r="A104" s="8" t="n"/>
      <c r="B104" s="8" t="n"/>
      <c r="C104" s="8" t="n"/>
      <c r="D104" s="8" t="n"/>
      <c r="E104" s="8" t="n"/>
      <c r="F104" s="8" t="n"/>
      <c r="G104" s="8" t="n"/>
      <c r="H104" s="8" t="n"/>
      <c r="I104" s="8" t="n"/>
      <c r="J104" s="8" t="n"/>
      <c r="K104" s="8" t="n"/>
      <c r="L104" s="8" t="n"/>
      <c r="M104" s="9">
        <f>IF(B104="","",IF(F104="FIPS 140-3 validated","Clear for new procurement",IF(OR(F104="FIPS 140-2 validated",F104="Historical"),IF(L104="Yes","BLOCKS new federal sale from 21 Sep 2026","Not federal facing, but now on a retired standard"),IF(F104="In validation queue","Pending. Treat as unvalidated until the certificate issues","Unvalidated"))))</f>
        <v/>
      </c>
      <c r="N104" s="8" t="n"/>
      <c r="O104" s="8" t="n"/>
      <c r="P104" s="8" t="n"/>
      <c r="Q104" s="9">
        <f>IF(P104="","",P104-TODAY())</f>
        <v/>
      </c>
      <c r="R104" s="9">
        <f>IF(B104="","",IF(AND(L104="Yes",F104&lt;&gt;"FIPS 140-3 validated"),"REPLACE OR REVALIDATE. This module cannot support a new federal sale and the date has passed or is days away.",IF(AND(J104="Yes",K104="No"),"Quantum vulnerable with no post quantum path. Put this module on the migration roadmap as a Wave 1 item.",IF(AND(J104="Yes",K104="Yes"),"Capable but not migrated. Confirm the negotiated algorithm in production, not the configured one.",IF(AND(N104="",OR(F104="FIPS 140-2 validated",F104="Historical",F104="Not validated")),"No replacement identified for a module on a retired or unvalidated standard. Identify one before the certificate lapses, not after.","Maintain and re verify at the next certificate review.")))))</f>
        <v/>
      </c>
    </row>
    <row r="105">
      <c r="A105" s="8" t="n"/>
      <c r="B105" s="8" t="n"/>
      <c r="C105" s="8" t="n"/>
      <c r="D105" s="8" t="n"/>
      <c r="E105" s="8" t="n"/>
      <c r="F105" s="8" t="n"/>
      <c r="G105" s="8" t="n"/>
      <c r="H105" s="8" t="n"/>
      <c r="I105" s="8" t="n"/>
      <c r="J105" s="8" t="n"/>
      <c r="K105" s="8" t="n"/>
      <c r="L105" s="8" t="n"/>
      <c r="M105" s="9">
        <f>IF(B105="","",IF(F105="FIPS 140-3 validated","Clear for new procurement",IF(OR(F105="FIPS 140-2 validated",F105="Historical"),IF(L105="Yes","BLOCKS new federal sale from 21 Sep 2026","Not federal facing, but now on a retired standard"),IF(F105="In validation queue","Pending. Treat as unvalidated until the certificate issues","Unvalidated"))))</f>
        <v/>
      </c>
      <c r="N105" s="8" t="n"/>
      <c r="O105" s="8" t="n"/>
      <c r="P105" s="8" t="n"/>
      <c r="Q105" s="9">
        <f>IF(P105="","",P105-TODAY())</f>
        <v/>
      </c>
      <c r="R105" s="9">
        <f>IF(B105="","",IF(AND(L105="Yes",F105&lt;&gt;"FIPS 140-3 validated"),"REPLACE OR REVALIDATE. This module cannot support a new federal sale and the date has passed or is days away.",IF(AND(J105="Yes",K105="No"),"Quantum vulnerable with no post quantum path. Put this module on the migration roadmap as a Wave 1 item.",IF(AND(J105="Yes",K105="Yes"),"Capable but not migrated. Confirm the negotiated algorithm in production, not the configured one.",IF(AND(N105="",OR(F105="FIPS 140-2 validated",F105="Historical",F105="Not validated")),"No replacement identified for a module on a retired or unvalidated standard. Identify one before the certificate lapses, not after.","Maintain and re verify at the next certificate review.")))))</f>
        <v/>
      </c>
    </row>
    <row r="106">
      <c r="A106" s="8" t="n"/>
      <c r="B106" s="8" t="n"/>
      <c r="C106" s="8" t="n"/>
      <c r="D106" s="8" t="n"/>
      <c r="E106" s="8" t="n"/>
      <c r="F106" s="8" t="n"/>
      <c r="G106" s="8" t="n"/>
      <c r="H106" s="8" t="n"/>
      <c r="I106" s="8" t="n"/>
      <c r="J106" s="8" t="n"/>
      <c r="K106" s="8" t="n"/>
      <c r="L106" s="8" t="n"/>
      <c r="M106" s="9">
        <f>IF(B106="","",IF(F106="FIPS 140-3 validated","Clear for new procurement",IF(OR(F106="FIPS 140-2 validated",F106="Historical"),IF(L106="Yes","BLOCKS new federal sale from 21 Sep 2026","Not federal facing, but now on a retired standard"),IF(F106="In validation queue","Pending. Treat as unvalidated until the certificate issues","Unvalidated"))))</f>
        <v/>
      </c>
      <c r="N106" s="8" t="n"/>
      <c r="O106" s="8" t="n"/>
      <c r="P106" s="8" t="n"/>
      <c r="Q106" s="9">
        <f>IF(P106="","",P106-TODAY())</f>
        <v/>
      </c>
      <c r="R106" s="9">
        <f>IF(B106="","",IF(AND(L106="Yes",F106&lt;&gt;"FIPS 140-3 validated"),"REPLACE OR REVALIDATE. This module cannot support a new federal sale and the date has passed or is days away.",IF(AND(J106="Yes",K106="No"),"Quantum vulnerable with no post quantum path. Put this module on the migration roadmap as a Wave 1 item.",IF(AND(J106="Yes",K106="Yes"),"Capable but not migrated. Confirm the negotiated algorithm in production, not the configured one.",IF(AND(N106="",OR(F106="FIPS 140-2 validated",F106="Historical",F106="Not validated")),"No replacement identified for a module on a retired or unvalidated standard. Identify one before the certificate lapses, not after.","Maintain and re verify at the next certificate review.")))))</f>
        <v/>
      </c>
    </row>
    <row r="107">
      <c r="A107" s="8" t="n"/>
      <c r="B107" s="8" t="n"/>
      <c r="C107" s="8" t="n"/>
      <c r="D107" s="8" t="n"/>
      <c r="E107" s="8" t="n"/>
      <c r="F107" s="8" t="n"/>
      <c r="G107" s="8" t="n"/>
      <c r="H107" s="8" t="n"/>
      <c r="I107" s="8" t="n"/>
      <c r="J107" s="8" t="n"/>
      <c r="K107" s="8" t="n"/>
      <c r="L107" s="8" t="n"/>
      <c r="M107" s="9">
        <f>IF(B107="","",IF(F107="FIPS 140-3 validated","Clear for new procurement",IF(OR(F107="FIPS 140-2 validated",F107="Historical"),IF(L107="Yes","BLOCKS new federal sale from 21 Sep 2026","Not federal facing, but now on a retired standard"),IF(F107="In validation queue","Pending. Treat as unvalidated until the certificate issues","Unvalidated"))))</f>
        <v/>
      </c>
      <c r="N107" s="8" t="n"/>
      <c r="O107" s="8" t="n"/>
      <c r="P107" s="8" t="n"/>
      <c r="Q107" s="9">
        <f>IF(P107="","",P107-TODAY())</f>
        <v/>
      </c>
      <c r="R107" s="9">
        <f>IF(B107="","",IF(AND(L107="Yes",F107&lt;&gt;"FIPS 140-3 validated"),"REPLACE OR REVALIDATE. This module cannot support a new federal sale and the date has passed or is days away.",IF(AND(J107="Yes",K107="No"),"Quantum vulnerable with no post quantum path. Put this module on the migration roadmap as a Wave 1 item.",IF(AND(J107="Yes",K107="Yes"),"Capable but not migrated. Confirm the negotiated algorithm in production, not the configured one.",IF(AND(N107="",OR(F107="FIPS 140-2 validated",F107="Historical",F107="Not validated")),"No replacement identified for a module on a retired or unvalidated standard. Identify one before the certificate lapses, not after.","Maintain and re verify at the next certificate review.")))))</f>
        <v/>
      </c>
    </row>
    <row r="108">
      <c r="A108" s="8" t="n"/>
      <c r="B108" s="8" t="n"/>
      <c r="C108" s="8" t="n"/>
      <c r="D108" s="8" t="n"/>
      <c r="E108" s="8" t="n"/>
      <c r="F108" s="8" t="n"/>
      <c r="G108" s="8" t="n"/>
      <c r="H108" s="8" t="n"/>
      <c r="I108" s="8" t="n"/>
      <c r="J108" s="8" t="n"/>
      <c r="K108" s="8" t="n"/>
      <c r="L108" s="8" t="n"/>
      <c r="M108" s="9">
        <f>IF(B108="","",IF(F108="FIPS 140-3 validated","Clear for new procurement",IF(OR(F108="FIPS 140-2 validated",F108="Historical"),IF(L108="Yes","BLOCKS new federal sale from 21 Sep 2026","Not federal facing, but now on a retired standard"),IF(F108="In validation queue","Pending. Treat as unvalidated until the certificate issues","Unvalidated"))))</f>
        <v/>
      </c>
      <c r="N108" s="8" t="n"/>
      <c r="O108" s="8" t="n"/>
      <c r="P108" s="8" t="n"/>
      <c r="Q108" s="9">
        <f>IF(P108="","",P108-TODAY())</f>
        <v/>
      </c>
      <c r="R108" s="9">
        <f>IF(B108="","",IF(AND(L108="Yes",F108&lt;&gt;"FIPS 140-3 validated"),"REPLACE OR REVALIDATE. This module cannot support a new federal sale and the date has passed or is days away.",IF(AND(J108="Yes",K108="No"),"Quantum vulnerable with no post quantum path. Put this module on the migration roadmap as a Wave 1 item.",IF(AND(J108="Yes",K108="Yes"),"Capable but not migrated. Confirm the negotiated algorithm in production, not the configured one.",IF(AND(N108="",OR(F108="FIPS 140-2 validated",F108="Historical",F108="Not validated")),"No replacement identified for a module on a retired or unvalidated standard. Identify one before the certificate lapses, not after.","Maintain and re verify at the next certificate review.")))))</f>
        <v/>
      </c>
    </row>
    <row r="109">
      <c r="A109" s="8" t="n"/>
      <c r="B109" s="8" t="n"/>
      <c r="C109" s="8" t="n"/>
      <c r="D109" s="8" t="n"/>
      <c r="E109" s="8" t="n"/>
      <c r="F109" s="8" t="n"/>
      <c r="G109" s="8" t="n"/>
      <c r="H109" s="8" t="n"/>
      <c r="I109" s="8" t="n"/>
      <c r="J109" s="8" t="n"/>
      <c r="K109" s="8" t="n"/>
      <c r="L109" s="8" t="n"/>
      <c r="M109" s="9">
        <f>IF(B109="","",IF(F109="FIPS 140-3 validated","Clear for new procurement",IF(OR(F109="FIPS 140-2 validated",F109="Historical"),IF(L109="Yes","BLOCKS new federal sale from 21 Sep 2026","Not federal facing, but now on a retired standard"),IF(F109="In validation queue","Pending. Treat as unvalidated until the certificate issues","Unvalidated"))))</f>
        <v/>
      </c>
      <c r="N109" s="8" t="n"/>
      <c r="O109" s="8" t="n"/>
      <c r="P109" s="8" t="n"/>
      <c r="Q109" s="9">
        <f>IF(P109="","",P109-TODAY())</f>
        <v/>
      </c>
      <c r="R109" s="9">
        <f>IF(B109="","",IF(AND(L109="Yes",F109&lt;&gt;"FIPS 140-3 validated"),"REPLACE OR REVALIDATE. This module cannot support a new federal sale and the date has passed or is days away.",IF(AND(J109="Yes",K109="No"),"Quantum vulnerable with no post quantum path. Put this module on the migration roadmap as a Wave 1 item.",IF(AND(J109="Yes",K109="Yes"),"Capable but not migrated. Confirm the negotiated algorithm in production, not the configured one.",IF(AND(N109="",OR(F109="FIPS 140-2 validated",F109="Historical",F109="Not validated")),"No replacement identified for a module on a retired or unvalidated standard. Identify one before the certificate lapses, not after.","Maintain and re verify at the next certificate review.")))))</f>
        <v/>
      </c>
    </row>
    <row r="110">
      <c r="A110" s="8" t="n"/>
      <c r="B110" s="8" t="n"/>
      <c r="C110" s="8" t="n"/>
      <c r="D110" s="8" t="n"/>
      <c r="E110" s="8" t="n"/>
      <c r="F110" s="8" t="n"/>
      <c r="G110" s="8" t="n"/>
      <c r="H110" s="8" t="n"/>
      <c r="I110" s="8" t="n"/>
      <c r="J110" s="8" t="n"/>
      <c r="K110" s="8" t="n"/>
      <c r="L110" s="8" t="n"/>
      <c r="M110" s="9">
        <f>IF(B110="","",IF(F110="FIPS 140-3 validated","Clear for new procurement",IF(OR(F110="FIPS 140-2 validated",F110="Historical"),IF(L110="Yes","BLOCKS new federal sale from 21 Sep 2026","Not federal facing, but now on a retired standard"),IF(F110="In validation queue","Pending. Treat as unvalidated until the certificate issues","Unvalidated"))))</f>
        <v/>
      </c>
      <c r="N110" s="8" t="n"/>
      <c r="O110" s="8" t="n"/>
      <c r="P110" s="8" t="n"/>
      <c r="Q110" s="9">
        <f>IF(P110="","",P110-TODAY())</f>
        <v/>
      </c>
      <c r="R110" s="9">
        <f>IF(B110="","",IF(AND(L110="Yes",F110&lt;&gt;"FIPS 140-3 validated"),"REPLACE OR REVALIDATE. This module cannot support a new federal sale and the date has passed or is days away.",IF(AND(J110="Yes",K110="No"),"Quantum vulnerable with no post quantum path. Put this module on the migration roadmap as a Wave 1 item.",IF(AND(J110="Yes",K110="Yes"),"Capable but not migrated. Confirm the negotiated algorithm in production, not the configured one.",IF(AND(N110="",OR(F110="FIPS 140-2 validated",F110="Historical",F110="Not validated")),"No replacement identified for a module on a retired or unvalidated standard. Identify one before the certificate lapses, not after.","Maintain and re verify at the next certificate review.")))))</f>
        <v/>
      </c>
    </row>
    <row r="111">
      <c r="A111" s="8" t="n"/>
      <c r="B111" s="8" t="n"/>
      <c r="C111" s="8" t="n"/>
      <c r="D111" s="8" t="n"/>
      <c r="E111" s="8" t="n"/>
      <c r="F111" s="8" t="n"/>
      <c r="G111" s="8" t="n"/>
      <c r="H111" s="8" t="n"/>
      <c r="I111" s="8" t="n"/>
      <c r="J111" s="8" t="n"/>
      <c r="K111" s="8" t="n"/>
      <c r="L111" s="8" t="n"/>
      <c r="M111" s="9">
        <f>IF(B111="","",IF(F111="FIPS 140-3 validated","Clear for new procurement",IF(OR(F111="FIPS 140-2 validated",F111="Historical"),IF(L111="Yes","BLOCKS new federal sale from 21 Sep 2026","Not federal facing, but now on a retired standard"),IF(F111="In validation queue","Pending. Treat as unvalidated until the certificate issues","Unvalidated"))))</f>
        <v/>
      </c>
      <c r="N111" s="8" t="n"/>
      <c r="O111" s="8" t="n"/>
      <c r="P111" s="8" t="n"/>
      <c r="Q111" s="9">
        <f>IF(P111="","",P111-TODAY())</f>
        <v/>
      </c>
      <c r="R111" s="9">
        <f>IF(B111="","",IF(AND(L111="Yes",F111&lt;&gt;"FIPS 140-3 validated"),"REPLACE OR REVALIDATE. This module cannot support a new federal sale and the date has passed or is days away.",IF(AND(J111="Yes",K111="No"),"Quantum vulnerable with no post quantum path. Put this module on the migration roadmap as a Wave 1 item.",IF(AND(J111="Yes",K111="Yes"),"Capable but not migrated. Confirm the negotiated algorithm in production, not the configured one.",IF(AND(N111="",OR(F111="FIPS 140-2 validated",F111="Historical",F111="Not validated")),"No replacement identified for a module on a retired or unvalidated standard. Identify one before the certificate lapses, not after.","Maintain and re verify at the next certificate review.")))))</f>
        <v/>
      </c>
    </row>
    <row r="112">
      <c r="A112" s="8" t="n"/>
      <c r="B112" s="8" t="n"/>
      <c r="C112" s="8" t="n"/>
      <c r="D112" s="8" t="n"/>
      <c r="E112" s="8" t="n"/>
      <c r="F112" s="8" t="n"/>
      <c r="G112" s="8" t="n"/>
      <c r="H112" s="8" t="n"/>
      <c r="I112" s="8" t="n"/>
      <c r="J112" s="8" t="n"/>
      <c r="K112" s="8" t="n"/>
      <c r="L112" s="8" t="n"/>
      <c r="M112" s="9">
        <f>IF(B112="","",IF(F112="FIPS 140-3 validated","Clear for new procurement",IF(OR(F112="FIPS 140-2 validated",F112="Historical"),IF(L112="Yes","BLOCKS new federal sale from 21 Sep 2026","Not federal facing, but now on a retired standard"),IF(F112="In validation queue","Pending. Treat as unvalidated until the certificate issues","Unvalidated"))))</f>
        <v/>
      </c>
      <c r="N112" s="8" t="n"/>
      <c r="O112" s="8" t="n"/>
      <c r="P112" s="8" t="n"/>
      <c r="Q112" s="9">
        <f>IF(P112="","",P112-TODAY())</f>
        <v/>
      </c>
      <c r="R112" s="9">
        <f>IF(B112="","",IF(AND(L112="Yes",F112&lt;&gt;"FIPS 140-3 validated"),"REPLACE OR REVALIDATE. This module cannot support a new federal sale and the date has passed or is days away.",IF(AND(J112="Yes",K112="No"),"Quantum vulnerable with no post quantum path. Put this module on the migration roadmap as a Wave 1 item.",IF(AND(J112="Yes",K112="Yes"),"Capable but not migrated. Confirm the negotiated algorithm in production, not the configured one.",IF(AND(N112="",OR(F112="FIPS 140-2 validated",F112="Historical",F112="Not validated")),"No replacement identified for a module on a retired or unvalidated standard. Identify one before the certificate lapses, not after.","Maintain and re verify at the next certificate review.")))))</f>
        <v/>
      </c>
    </row>
    <row r="113">
      <c r="A113" s="8" t="n"/>
      <c r="B113" s="8" t="n"/>
      <c r="C113" s="8" t="n"/>
      <c r="D113" s="8" t="n"/>
      <c r="E113" s="8" t="n"/>
      <c r="F113" s="8" t="n"/>
      <c r="G113" s="8" t="n"/>
      <c r="H113" s="8" t="n"/>
      <c r="I113" s="8" t="n"/>
      <c r="J113" s="8" t="n"/>
      <c r="K113" s="8" t="n"/>
      <c r="L113" s="8" t="n"/>
      <c r="M113" s="9">
        <f>IF(B113="","",IF(F113="FIPS 140-3 validated","Clear for new procurement",IF(OR(F113="FIPS 140-2 validated",F113="Historical"),IF(L113="Yes","BLOCKS new federal sale from 21 Sep 2026","Not federal facing, but now on a retired standard"),IF(F113="In validation queue","Pending. Treat as unvalidated until the certificate issues","Unvalidated"))))</f>
        <v/>
      </c>
      <c r="N113" s="8" t="n"/>
      <c r="O113" s="8" t="n"/>
      <c r="P113" s="8" t="n"/>
      <c r="Q113" s="9">
        <f>IF(P113="","",P113-TODAY())</f>
        <v/>
      </c>
      <c r="R113" s="9">
        <f>IF(B113="","",IF(AND(L113="Yes",F113&lt;&gt;"FIPS 140-3 validated"),"REPLACE OR REVALIDATE. This module cannot support a new federal sale and the date has passed or is days away.",IF(AND(J113="Yes",K113="No"),"Quantum vulnerable with no post quantum path. Put this module on the migration roadmap as a Wave 1 item.",IF(AND(J113="Yes",K113="Yes"),"Capable but not migrated. Confirm the negotiated algorithm in production, not the configured one.",IF(AND(N113="",OR(F113="FIPS 140-2 validated",F113="Historical",F113="Not validated")),"No replacement identified for a module on a retired or unvalidated standard. Identify one before the certificate lapses, not after.","Maintain and re verify at the next certificate review.")))))</f>
        <v/>
      </c>
    </row>
    <row r="114">
      <c r="A114" s="8" t="n"/>
      <c r="B114" s="8" t="n"/>
      <c r="C114" s="8" t="n"/>
      <c r="D114" s="8" t="n"/>
      <c r="E114" s="8" t="n"/>
      <c r="F114" s="8" t="n"/>
      <c r="G114" s="8" t="n"/>
      <c r="H114" s="8" t="n"/>
      <c r="I114" s="8" t="n"/>
      <c r="J114" s="8" t="n"/>
      <c r="K114" s="8" t="n"/>
      <c r="L114" s="8" t="n"/>
      <c r="M114" s="9">
        <f>IF(B114="","",IF(F114="FIPS 140-3 validated","Clear for new procurement",IF(OR(F114="FIPS 140-2 validated",F114="Historical"),IF(L114="Yes","BLOCKS new federal sale from 21 Sep 2026","Not federal facing, but now on a retired standard"),IF(F114="In validation queue","Pending. Treat as unvalidated until the certificate issues","Unvalidated"))))</f>
        <v/>
      </c>
      <c r="N114" s="8" t="n"/>
      <c r="O114" s="8" t="n"/>
      <c r="P114" s="8" t="n"/>
      <c r="Q114" s="9">
        <f>IF(P114="","",P114-TODAY())</f>
        <v/>
      </c>
      <c r="R114" s="9">
        <f>IF(B114="","",IF(AND(L114="Yes",F114&lt;&gt;"FIPS 140-3 validated"),"REPLACE OR REVALIDATE. This module cannot support a new federal sale and the date has passed or is days away.",IF(AND(J114="Yes",K114="No"),"Quantum vulnerable with no post quantum path. Put this module on the migration roadmap as a Wave 1 item.",IF(AND(J114="Yes",K114="Yes"),"Capable but not migrated. Confirm the negotiated algorithm in production, not the configured one.",IF(AND(N114="",OR(F114="FIPS 140-2 validated",F114="Historical",F114="Not validated")),"No replacement identified for a module on a retired or unvalidated standard. Identify one before the certificate lapses, not after.","Maintain and re verify at the next certificate review.")))))</f>
        <v/>
      </c>
    </row>
    <row r="115">
      <c r="A115" s="8" t="n"/>
      <c r="B115" s="8" t="n"/>
      <c r="C115" s="8" t="n"/>
      <c r="D115" s="8" t="n"/>
      <c r="E115" s="8" t="n"/>
      <c r="F115" s="8" t="n"/>
      <c r="G115" s="8" t="n"/>
      <c r="H115" s="8" t="n"/>
      <c r="I115" s="8" t="n"/>
      <c r="J115" s="8" t="n"/>
      <c r="K115" s="8" t="n"/>
      <c r="L115" s="8" t="n"/>
      <c r="M115" s="9">
        <f>IF(B115="","",IF(F115="FIPS 140-3 validated","Clear for new procurement",IF(OR(F115="FIPS 140-2 validated",F115="Historical"),IF(L115="Yes","BLOCKS new federal sale from 21 Sep 2026","Not federal facing, but now on a retired standard"),IF(F115="In validation queue","Pending. Treat as unvalidated until the certificate issues","Unvalidated"))))</f>
        <v/>
      </c>
      <c r="N115" s="8" t="n"/>
      <c r="O115" s="8" t="n"/>
      <c r="P115" s="8" t="n"/>
      <c r="Q115" s="9">
        <f>IF(P115="","",P115-TODAY())</f>
        <v/>
      </c>
      <c r="R115" s="9">
        <f>IF(B115="","",IF(AND(L115="Yes",F115&lt;&gt;"FIPS 140-3 validated"),"REPLACE OR REVALIDATE. This module cannot support a new federal sale and the date has passed or is days away.",IF(AND(J115="Yes",K115="No"),"Quantum vulnerable with no post quantum path. Put this module on the migration roadmap as a Wave 1 item.",IF(AND(J115="Yes",K115="Yes"),"Capable but not migrated. Confirm the negotiated algorithm in production, not the configured one.",IF(AND(N115="",OR(F115="FIPS 140-2 validated",F115="Historical",F115="Not validated")),"No replacement identified for a module on a retired or unvalidated standard. Identify one before the certificate lapses, not after.","Maintain and re verify at the next certificate review.")))))</f>
        <v/>
      </c>
    </row>
    <row r="116">
      <c r="A116" s="8" t="n"/>
      <c r="B116" s="8" t="n"/>
      <c r="C116" s="8" t="n"/>
      <c r="D116" s="8" t="n"/>
      <c r="E116" s="8" t="n"/>
      <c r="F116" s="8" t="n"/>
      <c r="G116" s="8" t="n"/>
      <c r="H116" s="8" t="n"/>
      <c r="I116" s="8" t="n"/>
      <c r="J116" s="8" t="n"/>
      <c r="K116" s="8" t="n"/>
      <c r="L116" s="8" t="n"/>
      <c r="M116" s="9">
        <f>IF(B116="","",IF(F116="FIPS 140-3 validated","Clear for new procurement",IF(OR(F116="FIPS 140-2 validated",F116="Historical"),IF(L116="Yes","BLOCKS new federal sale from 21 Sep 2026","Not federal facing, but now on a retired standard"),IF(F116="In validation queue","Pending. Treat as unvalidated until the certificate issues","Unvalidated"))))</f>
        <v/>
      </c>
      <c r="N116" s="8" t="n"/>
      <c r="O116" s="8" t="n"/>
      <c r="P116" s="8" t="n"/>
      <c r="Q116" s="9">
        <f>IF(P116="","",P116-TODAY())</f>
        <v/>
      </c>
      <c r="R116" s="9">
        <f>IF(B116="","",IF(AND(L116="Yes",F116&lt;&gt;"FIPS 140-3 validated"),"REPLACE OR REVALIDATE. This module cannot support a new federal sale and the date has passed or is days away.",IF(AND(J116="Yes",K116="No"),"Quantum vulnerable with no post quantum path. Put this module on the migration roadmap as a Wave 1 item.",IF(AND(J116="Yes",K116="Yes"),"Capable but not migrated. Confirm the negotiated algorithm in production, not the configured one.",IF(AND(N116="",OR(F116="FIPS 140-2 validated",F116="Historical",F116="Not validated")),"No replacement identified for a module on a retired or unvalidated standard. Identify one before the certificate lapses, not after.","Maintain and re verify at the next certificate review.")))))</f>
        <v/>
      </c>
    </row>
    <row r="117">
      <c r="A117" s="8" t="n"/>
      <c r="B117" s="8" t="n"/>
      <c r="C117" s="8" t="n"/>
      <c r="D117" s="8" t="n"/>
      <c r="E117" s="8" t="n"/>
      <c r="F117" s="8" t="n"/>
      <c r="G117" s="8" t="n"/>
      <c r="H117" s="8" t="n"/>
      <c r="I117" s="8" t="n"/>
      <c r="J117" s="8" t="n"/>
      <c r="K117" s="8" t="n"/>
      <c r="L117" s="8" t="n"/>
      <c r="M117" s="9">
        <f>IF(B117="","",IF(F117="FIPS 140-3 validated","Clear for new procurement",IF(OR(F117="FIPS 140-2 validated",F117="Historical"),IF(L117="Yes","BLOCKS new federal sale from 21 Sep 2026","Not federal facing, but now on a retired standard"),IF(F117="In validation queue","Pending. Treat as unvalidated until the certificate issues","Unvalidated"))))</f>
        <v/>
      </c>
      <c r="N117" s="8" t="n"/>
      <c r="O117" s="8" t="n"/>
      <c r="P117" s="8" t="n"/>
      <c r="Q117" s="9">
        <f>IF(P117="","",P117-TODAY())</f>
        <v/>
      </c>
      <c r="R117" s="9">
        <f>IF(B117="","",IF(AND(L117="Yes",F117&lt;&gt;"FIPS 140-3 validated"),"REPLACE OR REVALIDATE. This module cannot support a new federal sale and the date has passed or is days away.",IF(AND(J117="Yes",K117="No"),"Quantum vulnerable with no post quantum path. Put this module on the migration roadmap as a Wave 1 item.",IF(AND(J117="Yes",K117="Yes"),"Capable but not migrated. Confirm the negotiated algorithm in production, not the configured one.",IF(AND(N117="",OR(F117="FIPS 140-2 validated",F117="Historical",F117="Not validated")),"No replacement identified for a module on a retired or unvalidated standard. Identify one before the certificate lapses, not after.","Maintain and re verify at the next certificate review.")))))</f>
        <v/>
      </c>
    </row>
    <row r="118">
      <c r="A118" s="8" t="n"/>
      <c r="B118" s="8" t="n"/>
      <c r="C118" s="8" t="n"/>
      <c r="D118" s="8" t="n"/>
      <c r="E118" s="8" t="n"/>
      <c r="F118" s="8" t="n"/>
      <c r="G118" s="8" t="n"/>
      <c r="H118" s="8" t="n"/>
      <c r="I118" s="8" t="n"/>
      <c r="J118" s="8" t="n"/>
      <c r="K118" s="8" t="n"/>
      <c r="L118" s="8" t="n"/>
      <c r="M118" s="9">
        <f>IF(B118="","",IF(F118="FIPS 140-3 validated","Clear for new procurement",IF(OR(F118="FIPS 140-2 validated",F118="Historical"),IF(L118="Yes","BLOCKS new federal sale from 21 Sep 2026","Not federal facing, but now on a retired standard"),IF(F118="In validation queue","Pending. Treat as unvalidated until the certificate issues","Unvalidated"))))</f>
        <v/>
      </c>
      <c r="N118" s="8" t="n"/>
      <c r="O118" s="8" t="n"/>
      <c r="P118" s="8" t="n"/>
      <c r="Q118" s="9">
        <f>IF(P118="","",P118-TODAY())</f>
        <v/>
      </c>
      <c r="R118" s="9">
        <f>IF(B118="","",IF(AND(L118="Yes",F118&lt;&gt;"FIPS 140-3 validated"),"REPLACE OR REVALIDATE. This module cannot support a new federal sale and the date has passed or is days away.",IF(AND(J118="Yes",K118="No"),"Quantum vulnerable with no post quantum path. Put this module on the migration roadmap as a Wave 1 item.",IF(AND(J118="Yes",K118="Yes"),"Capable but not migrated. Confirm the negotiated algorithm in production, not the configured one.",IF(AND(N118="",OR(F118="FIPS 140-2 validated",F118="Historical",F118="Not validated")),"No replacement identified for a module on a retired or unvalidated standard. Identify one before the certificate lapses, not after.","Maintain and re verify at the next certificate review.")))))</f>
        <v/>
      </c>
    </row>
    <row r="119">
      <c r="A119" s="8" t="n"/>
      <c r="B119" s="8" t="n"/>
      <c r="C119" s="8" t="n"/>
      <c r="D119" s="8" t="n"/>
      <c r="E119" s="8" t="n"/>
      <c r="F119" s="8" t="n"/>
      <c r="G119" s="8" t="n"/>
      <c r="H119" s="8" t="n"/>
      <c r="I119" s="8" t="n"/>
      <c r="J119" s="8" t="n"/>
      <c r="K119" s="8" t="n"/>
      <c r="L119" s="8" t="n"/>
      <c r="M119" s="9">
        <f>IF(B119="","",IF(F119="FIPS 140-3 validated","Clear for new procurement",IF(OR(F119="FIPS 140-2 validated",F119="Historical"),IF(L119="Yes","BLOCKS new federal sale from 21 Sep 2026","Not federal facing, but now on a retired standard"),IF(F119="In validation queue","Pending. Treat as unvalidated until the certificate issues","Unvalidated"))))</f>
        <v/>
      </c>
      <c r="N119" s="8" t="n"/>
      <c r="O119" s="8" t="n"/>
      <c r="P119" s="8" t="n"/>
      <c r="Q119" s="9">
        <f>IF(P119="","",P119-TODAY())</f>
        <v/>
      </c>
      <c r="R119" s="9">
        <f>IF(B119="","",IF(AND(L119="Yes",F119&lt;&gt;"FIPS 140-3 validated"),"REPLACE OR REVALIDATE. This module cannot support a new federal sale and the date has passed or is days away.",IF(AND(J119="Yes",K119="No"),"Quantum vulnerable with no post quantum path. Put this module on the migration roadmap as a Wave 1 item.",IF(AND(J119="Yes",K119="Yes"),"Capable but not migrated. Confirm the negotiated algorithm in production, not the configured one.",IF(AND(N119="",OR(F119="FIPS 140-2 validated",F119="Historical",F119="Not validated")),"No replacement identified for a module on a retired or unvalidated standard. Identify one before the certificate lapses, not after.","Maintain and re verify at the next certificate review.")))))</f>
        <v/>
      </c>
    </row>
    <row r="120">
      <c r="A120" s="8" t="n"/>
      <c r="B120" s="8" t="n"/>
      <c r="C120" s="8" t="n"/>
      <c r="D120" s="8" t="n"/>
      <c r="E120" s="8" t="n"/>
      <c r="F120" s="8" t="n"/>
      <c r="G120" s="8" t="n"/>
      <c r="H120" s="8" t="n"/>
      <c r="I120" s="8" t="n"/>
      <c r="J120" s="8" t="n"/>
      <c r="K120" s="8" t="n"/>
      <c r="L120" s="8" t="n"/>
      <c r="M120" s="9">
        <f>IF(B120="","",IF(F120="FIPS 140-3 validated","Clear for new procurement",IF(OR(F120="FIPS 140-2 validated",F120="Historical"),IF(L120="Yes","BLOCKS new federal sale from 21 Sep 2026","Not federal facing, but now on a retired standard"),IF(F120="In validation queue","Pending. Treat as unvalidated until the certificate issues","Unvalidated"))))</f>
        <v/>
      </c>
      <c r="N120" s="8" t="n"/>
      <c r="O120" s="8" t="n"/>
      <c r="P120" s="8" t="n"/>
      <c r="Q120" s="9">
        <f>IF(P120="","",P120-TODAY())</f>
        <v/>
      </c>
      <c r="R120" s="9">
        <f>IF(B120="","",IF(AND(L120="Yes",F120&lt;&gt;"FIPS 140-3 validated"),"REPLACE OR REVALIDATE. This module cannot support a new federal sale and the date has passed or is days away.",IF(AND(J120="Yes",K120="No"),"Quantum vulnerable with no post quantum path. Put this module on the migration roadmap as a Wave 1 item.",IF(AND(J120="Yes",K120="Yes"),"Capable but not migrated. Confirm the negotiated algorithm in production, not the configured one.",IF(AND(N120="",OR(F120="FIPS 140-2 validated",F120="Historical",F120="Not validated")),"No replacement identified for a module on a retired or unvalidated standard. Identify one before the certificate lapses, not after.","Maintain and re verify at the next certificate review.")))))</f>
        <v/>
      </c>
    </row>
    <row r="121">
      <c r="A121" s="8" t="n"/>
      <c r="B121" s="8" t="n"/>
      <c r="C121" s="8" t="n"/>
      <c r="D121" s="8" t="n"/>
      <c r="E121" s="8" t="n"/>
      <c r="F121" s="8" t="n"/>
      <c r="G121" s="8" t="n"/>
      <c r="H121" s="8" t="n"/>
      <c r="I121" s="8" t="n"/>
      <c r="J121" s="8" t="n"/>
      <c r="K121" s="8" t="n"/>
      <c r="L121" s="8" t="n"/>
      <c r="M121" s="9">
        <f>IF(B121="","",IF(F121="FIPS 140-3 validated","Clear for new procurement",IF(OR(F121="FIPS 140-2 validated",F121="Historical"),IF(L121="Yes","BLOCKS new federal sale from 21 Sep 2026","Not federal facing, but now on a retired standard"),IF(F121="In validation queue","Pending. Treat as unvalidated until the certificate issues","Unvalidated"))))</f>
        <v/>
      </c>
      <c r="N121" s="8" t="n"/>
      <c r="O121" s="8" t="n"/>
      <c r="P121" s="8" t="n"/>
      <c r="Q121" s="9">
        <f>IF(P121="","",P121-TODAY())</f>
        <v/>
      </c>
      <c r="R121" s="9">
        <f>IF(B121="","",IF(AND(L121="Yes",F121&lt;&gt;"FIPS 140-3 validated"),"REPLACE OR REVALIDATE. This module cannot support a new federal sale and the date has passed or is days away.",IF(AND(J121="Yes",K121="No"),"Quantum vulnerable with no post quantum path. Put this module on the migration roadmap as a Wave 1 item.",IF(AND(J121="Yes",K121="Yes"),"Capable but not migrated. Confirm the negotiated algorithm in production, not the configured one.",IF(AND(N121="",OR(F121="FIPS 140-2 validated",F121="Historical",F121="Not validated")),"No replacement identified for a module on a retired or unvalidated standard. Identify one before the certificate lapses, not after.","Maintain and re verify at the next certificate review.")))))</f>
        <v/>
      </c>
    </row>
    <row r="122">
      <c r="A122" s="8" t="n"/>
      <c r="B122" s="8" t="n"/>
      <c r="C122" s="8" t="n"/>
      <c r="D122" s="8" t="n"/>
      <c r="E122" s="8" t="n"/>
      <c r="F122" s="8" t="n"/>
      <c r="G122" s="8" t="n"/>
      <c r="H122" s="8" t="n"/>
      <c r="I122" s="8" t="n"/>
      <c r="J122" s="8" t="n"/>
      <c r="K122" s="8" t="n"/>
      <c r="L122" s="8" t="n"/>
      <c r="M122" s="9">
        <f>IF(B122="","",IF(F122="FIPS 140-3 validated","Clear for new procurement",IF(OR(F122="FIPS 140-2 validated",F122="Historical"),IF(L122="Yes","BLOCKS new federal sale from 21 Sep 2026","Not federal facing, but now on a retired standard"),IF(F122="In validation queue","Pending. Treat as unvalidated until the certificate issues","Unvalidated"))))</f>
        <v/>
      </c>
      <c r="N122" s="8" t="n"/>
      <c r="O122" s="8" t="n"/>
      <c r="P122" s="8" t="n"/>
      <c r="Q122" s="9">
        <f>IF(P122="","",P122-TODAY())</f>
        <v/>
      </c>
      <c r="R122" s="9">
        <f>IF(B122="","",IF(AND(L122="Yes",F122&lt;&gt;"FIPS 140-3 validated"),"REPLACE OR REVALIDATE. This module cannot support a new federal sale and the date has passed or is days away.",IF(AND(J122="Yes",K122="No"),"Quantum vulnerable with no post quantum path. Put this module on the migration roadmap as a Wave 1 item.",IF(AND(J122="Yes",K122="Yes"),"Capable but not migrated. Confirm the negotiated algorithm in production, not the configured one.",IF(AND(N122="",OR(F122="FIPS 140-2 validated",F122="Historical",F122="Not validated")),"No replacement identified for a module on a retired or unvalidated standard. Identify one before the certificate lapses, not after.","Maintain and re verify at the next certificate review.")))))</f>
        <v/>
      </c>
    </row>
    <row r="123">
      <c r="A123" s="8" t="n"/>
      <c r="B123" s="8" t="n"/>
      <c r="C123" s="8" t="n"/>
      <c r="D123" s="8" t="n"/>
      <c r="E123" s="8" t="n"/>
      <c r="F123" s="8" t="n"/>
      <c r="G123" s="8" t="n"/>
      <c r="H123" s="8" t="n"/>
      <c r="I123" s="8" t="n"/>
      <c r="J123" s="8" t="n"/>
      <c r="K123" s="8" t="n"/>
      <c r="L123" s="8" t="n"/>
      <c r="M123" s="9">
        <f>IF(B123="","",IF(F123="FIPS 140-3 validated","Clear for new procurement",IF(OR(F123="FIPS 140-2 validated",F123="Historical"),IF(L123="Yes","BLOCKS new federal sale from 21 Sep 2026","Not federal facing, but now on a retired standard"),IF(F123="In validation queue","Pending. Treat as unvalidated until the certificate issues","Unvalidated"))))</f>
        <v/>
      </c>
      <c r="N123" s="8" t="n"/>
      <c r="O123" s="8" t="n"/>
      <c r="P123" s="8" t="n"/>
      <c r="Q123" s="9">
        <f>IF(P123="","",P123-TODAY())</f>
        <v/>
      </c>
      <c r="R123" s="9">
        <f>IF(B123="","",IF(AND(L123="Yes",F123&lt;&gt;"FIPS 140-3 validated"),"REPLACE OR REVALIDATE. This module cannot support a new federal sale and the date has passed or is days away.",IF(AND(J123="Yes",K123="No"),"Quantum vulnerable with no post quantum path. Put this module on the migration roadmap as a Wave 1 item.",IF(AND(J123="Yes",K123="Yes"),"Capable but not migrated. Confirm the negotiated algorithm in production, not the configured one.",IF(AND(N123="",OR(F123="FIPS 140-2 validated",F123="Historical",F123="Not validated")),"No replacement identified for a module on a retired or unvalidated standard. Identify one before the certificate lapses, not after.","Maintain and re verify at the next certificate review.")))))</f>
        <v/>
      </c>
    </row>
    <row r="124">
      <c r="A124" s="8" t="n"/>
      <c r="B124" s="8" t="n"/>
      <c r="C124" s="8" t="n"/>
      <c r="D124" s="8" t="n"/>
      <c r="E124" s="8" t="n"/>
      <c r="F124" s="8" t="n"/>
      <c r="G124" s="8" t="n"/>
      <c r="H124" s="8" t="n"/>
      <c r="I124" s="8" t="n"/>
      <c r="J124" s="8" t="n"/>
      <c r="K124" s="8" t="n"/>
      <c r="L124" s="8" t="n"/>
      <c r="M124" s="9">
        <f>IF(B124="","",IF(F124="FIPS 140-3 validated","Clear for new procurement",IF(OR(F124="FIPS 140-2 validated",F124="Historical"),IF(L124="Yes","BLOCKS new federal sale from 21 Sep 2026","Not federal facing, but now on a retired standard"),IF(F124="In validation queue","Pending. Treat as unvalidated until the certificate issues","Unvalidated"))))</f>
        <v/>
      </c>
      <c r="N124" s="8" t="n"/>
      <c r="O124" s="8" t="n"/>
      <c r="P124" s="8" t="n"/>
      <c r="Q124" s="9">
        <f>IF(P124="","",P124-TODAY())</f>
        <v/>
      </c>
      <c r="R124" s="9">
        <f>IF(B124="","",IF(AND(L124="Yes",F124&lt;&gt;"FIPS 140-3 validated"),"REPLACE OR REVALIDATE. This module cannot support a new federal sale and the date has passed or is days away.",IF(AND(J124="Yes",K124="No"),"Quantum vulnerable with no post quantum path. Put this module on the migration roadmap as a Wave 1 item.",IF(AND(J124="Yes",K124="Yes"),"Capable but not migrated. Confirm the negotiated algorithm in production, not the configured one.",IF(AND(N124="",OR(F124="FIPS 140-2 validated",F124="Historical",F124="Not validated")),"No replacement identified for a module on a retired or unvalidated standard. Identify one before the certificate lapses, not after.","Maintain and re verify at the next certificate review.")))))</f>
        <v/>
      </c>
    </row>
    <row r="125">
      <c r="A125" s="8" t="n"/>
      <c r="B125" s="8" t="n"/>
      <c r="C125" s="8" t="n"/>
      <c r="D125" s="8" t="n"/>
      <c r="E125" s="8" t="n"/>
      <c r="F125" s="8" t="n"/>
      <c r="G125" s="8" t="n"/>
      <c r="H125" s="8" t="n"/>
      <c r="I125" s="8" t="n"/>
      <c r="J125" s="8" t="n"/>
      <c r="K125" s="8" t="n"/>
      <c r="L125" s="8" t="n"/>
      <c r="M125" s="9">
        <f>IF(B125="","",IF(F125="FIPS 140-3 validated","Clear for new procurement",IF(OR(F125="FIPS 140-2 validated",F125="Historical"),IF(L125="Yes","BLOCKS new federal sale from 21 Sep 2026","Not federal facing, but now on a retired standard"),IF(F125="In validation queue","Pending. Treat as unvalidated until the certificate issues","Unvalidated"))))</f>
        <v/>
      </c>
      <c r="N125" s="8" t="n"/>
      <c r="O125" s="8" t="n"/>
      <c r="P125" s="8" t="n"/>
      <c r="Q125" s="9">
        <f>IF(P125="","",P125-TODAY())</f>
        <v/>
      </c>
      <c r="R125" s="9">
        <f>IF(B125="","",IF(AND(L125="Yes",F125&lt;&gt;"FIPS 140-3 validated"),"REPLACE OR REVALIDATE. This module cannot support a new federal sale and the date has passed or is days away.",IF(AND(J125="Yes",K125="No"),"Quantum vulnerable with no post quantum path. Put this module on the migration roadmap as a Wave 1 item.",IF(AND(J125="Yes",K125="Yes"),"Capable but not migrated. Confirm the negotiated algorithm in production, not the configured one.",IF(AND(N125="",OR(F125="FIPS 140-2 validated",F125="Historical",F125="Not validated")),"No replacement identified for a module on a retired or unvalidated standard. Identify one before the certificate lapses, not after.","Maintain and re verify at the next certificate review.")))))</f>
        <v/>
      </c>
    </row>
    <row r="126">
      <c r="A126" s="8" t="n"/>
      <c r="B126" s="8" t="n"/>
      <c r="C126" s="8" t="n"/>
      <c r="D126" s="8" t="n"/>
      <c r="E126" s="8" t="n"/>
      <c r="F126" s="8" t="n"/>
      <c r="G126" s="8" t="n"/>
      <c r="H126" s="8" t="n"/>
      <c r="I126" s="8" t="n"/>
      <c r="J126" s="8" t="n"/>
      <c r="K126" s="8" t="n"/>
      <c r="L126" s="8" t="n"/>
      <c r="M126" s="9">
        <f>IF(B126="","",IF(F126="FIPS 140-3 validated","Clear for new procurement",IF(OR(F126="FIPS 140-2 validated",F126="Historical"),IF(L126="Yes","BLOCKS new federal sale from 21 Sep 2026","Not federal facing, but now on a retired standard"),IF(F126="In validation queue","Pending. Treat as unvalidated until the certificate issues","Unvalidated"))))</f>
        <v/>
      </c>
      <c r="N126" s="8" t="n"/>
      <c r="O126" s="8" t="n"/>
      <c r="P126" s="8" t="n"/>
      <c r="Q126" s="9">
        <f>IF(P126="","",P126-TODAY())</f>
        <v/>
      </c>
      <c r="R126" s="9">
        <f>IF(B126="","",IF(AND(L126="Yes",F126&lt;&gt;"FIPS 140-3 validated"),"REPLACE OR REVALIDATE. This module cannot support a new federal sale and the date has passed or is days away.",IF(AND(J126="Yes",K126="No"),"Quantum vulnerable with no post quantum path. Put this module on the migration roadmap as a Wave 1 item.",IF(AND(J126="Yes",K126="Yes"),"Capable but not migrated. Confirm the negotiated algorithm in production, not the configured one.",IF(AND(N126="",OR(F126="FIPS 140-2 validated",F126="Historical",F126="Not validated")),"No replacement identified for a module on a retired or unvalidated standard. Identify one before the certificate lapses, not after.","Maintain and re verify at the next certificate review.")))))</f>
        <v/>
      </c>
    </row>
    <row r="127">
      <c r="A127" s="8" t="n"/>
      <c r="B127" s="8" t="n"/>
      <c r="C127" s="8" t="n"/>
      <c r="D127" s="8" t="n"/>
      <c r="E127" s="8" t="n"/>
      <c r="F127" s="8" t="n"/>
      <c r="G127" s="8" t="n"/>
      <c r="H127" s="8" t="n"/>
      <c r="I127" s="8" t="n"/>
      <c r="J127" s="8" t="n"/>
      <c r="K127" s="8" t="n"/>
      <c r="L127" s="8" t="n"/>
      <c r="M127" s="9">
        <f>IF(B127="","",IF(F127="FIPS 140-3 validated","Clear for new procurement",IF(OR(F127="FIPS 140-2 validated",F127="Historical"),IF(L127="Yes","BLOCKS new federal sale from 21 Sep 2026","Not federal facing, but now on a retired standard"),IF(F127="In validation queue","Pending. Treat as unvalidated until the certificate issues","Unvalidated"))))</f>
        <v/>
      </c>
      <c r="N127" s="8" t="n"/>
      <c r="O127" s="8" t="n"/>
      <c r="P127" s="8" t="n"/>
      <c r="Q127" s="9">
        <f>IF(P127="","",P127-TODAY())</f>
        <v/>
      </c>
      <c r="R127" s="9">
        <f>IF(B127="","",IF(AND(L127="Yes",F127&lt;&gt;"FIPS 140-3 validated"),"REPLACE OR REVALIDATE. This module cannot support a new federal sale and the date has passed or is days away.",IF(AND(J127="Yes",K127="No"),"Quantum vulnerable with no post quantum path. Put this module on the migration roadmap as a Wave 1 item.",IF(AND(J127="Yes",K127="Yes"),"Capable but not migrated. Confirm the negotiated algorithm in production, not the configured one.",IF(AND(N127="",OR(F127="FIPS 140-2 validated",F127="Historical",F127="Not validated")),"No replacement identified for a module on a retired or unvalidated standard. Identify one before the certificate lapses, not after.","Maintain and re verify at the next certificate review.")))))</f>
        <v/>
      </c>
    </row>
    <row r="128">
      <c r="A128" s="8" t="n"/>
      <c r="B128" s="8" t="n"/>
      <c r="C128" s="8" t="n"/>
      <c r="D128" s="8" t="n"/>
      <c r="E128" s="8" t="n"/>
      <c r="F128" s="8" t="n"/>
      <c r="G128" s="8" t="n"/>
      <c r="H128" s="8" t="n"/>
      <c r="I128" s="8" t="n"/>
      <c r="J128" s="8" t="n"/>
      <c r="K128" s="8" t="n"/>
      <c r="L128" s="8" t="n"/>
      <c r="M128" s="9">
        <f>IF(B128="","",IF(F128="FIPS 140-3 validated","Clear for new procurement",IF(OR(F128="FIPS 140-2 validated",F128="Historical"),IF(L128="Yes","BLOCKS new federal sale from 21 Sep 2026","Not federal facing, but now on a retired standard"),IF(F128="In validation queue","Pending. Treat as unvalidated until the certificate issues","Unvalidated"))))</f>
        <v/>
      </c>
      <c r="N128" s="8" t="n"/>
      <c r="O128" s="8" t="n"/>
      <c r="P128" s="8" t="n"/>
      <c r="Q128" s="9">
        <f>IF(P128="","",P128-TODAY())</f>
        <v/>
      </c>
      <c r="R128" s="9">
        <f>IF(B128="","",IF(AND(L128="Yes",F128&lt;&gt;"FIPS 140-3 validated"),"REPLACE OR REVALIDATE. This module cannot support a new federal sale and the date has passed or is days away.",IF(AND(J128="Yes",K128="No"),"Quantum vulnerable with no post quantum path. Put this module on the migration roadmap as a Wave 1 item.",IF(AND(J128="Yes",K128="Yes"),"Capable but not migrated. Confirm the negotiated algorithm in production, not the configured one.",IF(AND(N128="",OR(F128="FIPS 140-2 validated",F128="Historical",F128="Not validated")),"No replacement identified for a module on a retired or unvalidated standard. Identify one before the certificate lapses, not after.","Maintain and re verify at the next certificate review.")))))</f>
        <v/>
      </c>
    </row>
    <row r="129">
      <c r="A129" s="8" t="n"/>
      <c r="B129" s="8" t="n"/>
      <c r="C129" s="8" t="n"/>
      <c r="D129" s="8" t="n"/>
      <c r="E129" s="8" t="n"/>
      <c r="F129" s="8" t="n"/>
      <c r="G129" s="8" t="n"/>
      <c r="H129" s="8" t="n"/>
      <c r="I129" s="8" t="n"/>
      <c r="J129" s="8" t="n"/>
      <c r="K129" s="8" t="n"/>
      <c r="L129" s="8" t="n"/>
      <c r="M129" s="9">
        <f>IF(B129="","",IF(F129="FIPS 140-3 validated","Clear for new procurement",IF(OR(F129="FIPS 140-2 validated",F129="Historical"),IF(L129="Yes","BLOCKS new federal sale from 21 Sep 2026","Not federal facing, but now on a retired standard"),IF(F129="In validation queue","Pending. Treat as unvalidated until the certificate issues","Unvalidated"))))</f>
        <v/>
      </c>
      <c r="N129" s="8" t="n"/>
      <c r="O129" s="8" t="n"/>
      <c r="P129" s="8" t="n"/>
      <c r="Q129" s="9">
        <f>IF(P129="","",P129-TODAY())</f>
        <v/>
      </c>
      <c r="R129" s="9">
        <f>IF(B129="","",IF(AND(L129="Yes",F129&lt;&gt;"FIPS 140-3 validated"),"REPLACE OR REVALIDATE. This module cannot support a new federal sale and the date has passed or is days away.",IF(AND(J129="Yes",K129="No"),"Quantum vulnerable with no post quantum path. Put this module on the migration roadmap as a Wave 1 item.",IF(AND(J129="Yes",K129="Yes"),"Capable but not migrated. Confirm the negotiated algorithm in production, not the configured one.",IF(AND(N129="",OR(F129="FIPS 140-2 validated",F129="Historical",F129="Not validated")),"No replacement identified for a module on a retired or unvalidated standard. Identify one before the certificate lapses, not after.","Maintain and re verify at the next certificate review.")))))</f>
        <v/>
      </c>
    </row>
    <row r="130">
      <c r="A130" s="8" t="n"/>
      <c r="B130" s="8" t="n"/>
      <c r="C130" s="8" t="n"/>
      <c r="D130" s="8" t="n"/>
      <c r="E130" s="8" t="n"/>
      <c r="F130" s="8" t="n"/>
      <c r="G130" s="8" t="n"/>
      <c r="H130" s="8" t="n"/>
      <c r="I130" s="8" t="n"/>
      <c r="J130" s="8" t="n"/>
      <c r="K130" s="8" t="n"/>
      <c r="L130" s="8" t="n"/>
      <c r="M130" s="9">
        <f>IF(B130="","",IF(F130="FIPS 140-3 validated","Clear for new procurement",IF(OR(F130="FIPS 140-2 validated",F130="Historical"),IF(L130="Yes","BLOCKS new federal sale from 21 Sep 2026","Not federal facing, but now on a retired standard"),IF(F130="In validation queue","Pending. Treat as unvalidated until the certificate issues","Unvalidated"))))</f>
        <v/>
      </c>
      <c r="N130" s="8" t="n"/>
      <c r="O130" s="8" t="n"/>
      <c r="P130" s="8" t="n"/>
      <c r="Q130" s="9">
        <f>IF(P130="","",P130-TODAY())</f>
        <v/>
      </c>
      <c r="R130" s="9">
        <f>IF(B130="","",IF(AND(L130="Yes",F130&lt;&gt;"FIPS 140-3 validated"),"REPLACE OR REVALIDATE. This module cannot support a new federal sale and the date has passed or is days away.",IF(AND(J130="Yes",K130="No"),"Quantum vulnerable with no post quantum path. Put this module on the migration roadmap as a Wave 1 item.",IF(AND(J130="Yes",K130="Yes"),"Capable but not migrated. Confirm the negotiated algorithm in production, not the configured one.",IF(AND(N130="",OR(F130="FIPS 140-2 validated",F130="Historical",F130="Not validated")),"No replacement identified for a module on a retired or unvalidated standard. Identify one before the certificate lapses, not after.","Maintain and re verify at the next certificate review.")))))</f>
        <v/>
      </c>
    </row>
    <row r="131">
      <c r="A131" s="8" t="n"/>
      <c r="B131" s="8" t="n"/>
      <c r="C131" s="8" t="n"/>
      <c r="D131" s="8" t="n"/>
      <c r="E131" s="8" t="n"/>
      <c r="F131" s="8" t="n"/>
      <c r="G131" s="8" t="n"/>
      <c r="H131" s="8" t="n"/>
      <c r="I131" s="8" t="n"/>
      <c r="J131" s="8" t="n"/>
      <c r="K131" s="8" t="n"/>
      <c r="L131" s="8" t="n"/>
      <c r="M131" s="9">
        <f>IF(B131="","",IF(F131="FIPS 140-3 validated","Clear for new procurement",IF(OR(F131="FIPS 140-2 validated",F131="Historical"),IF(L131="Yes","BLOCKS new federal sale from 21 Sep 2026","Not federal facing, but now on a retired standard"),IF(F131="In validation queue","Pending. Treat as unvalidated until the certificate issues","Unvalidated"))))</f>
        <v/>
      </c>
      <c r="N131" s="8" t="n"/>
      <c r="O131" s="8" t="n"/>
      <c r="P131" s="8" t="n"/>
      <c r="Q131" s="9">
        <f>IF(P131="","",P131-TODAY())</f>
        <v/>
      </c>
      <c r="R131" s="9">
        <f>IF(B131="","",IF(AND(L131="Yes",F131&lt;&gt;"FIPS 140-3 validated"),"REPLACE OR REVALIDATE. This module cannot support a new federal sale and the date has passed or is days away.",IF(AND(J131="Yes",K131="No"),"Quantum vulnerable with no post quantum path. Put this module on the migration roadmap as a Wave 1 item.",IF(AND(J131="Yes",K131="Yes"),"Capable but not migrated. Confirm the negotiated algorithm in production, not the configured one.",IF(AND(N131="",OR(F131="FIPS 140-2 validated",F131="Historical",F131="Not validated")),"No replacement identified for a module on a retired or unvalidated standard. Identify one before the certificate lapses, not after.","Maintain and re verify at the next certificate review.")))))</f>
        <v/>
      </c>
    </row>
    <row r="132">
      <c r="A132" s="8" t="n"/>
      <c r="B132" s="8" t="n"/>
      <c r="C132" s="8" t="n"/>
      <c r="D132" s="8" t="n"/>
      <c r="E132" s="8" t="n"/>
      <c r="F132" s="8" t="n"/>
      <c r="G132" s="8" t="n"/>
      <c r="H132" s="8" t="n"/>
      <c r="I132" s="8" t="n"/>
      <c r="J132" s="8" t="n"/>
      <c r="K132" s="8" t="n"/>
      <c r="L132" s="8" t="n"/>
      <c r="M132" s="9">
        <f>IF(B132="","",IF(F132="FIPS 140-3 validated","Clear for new procurement",IF(OR(F132="FIPS 140-2 validated",F132="Historical"),IF(L132="Yes","BLOCKS new federal sale from 21 Sep 2026","Not federal facing, but now on a retired standard"),IF(F132="In validation queue","Pending. Treat as unvalidated until the certificate issues","Unvalidated"))))</f>
        <v/>
      </c>
      <c r="N132" s="8" t="n"/>
      <c r="O132" s="8" t="n"/>
      <c r="P132" s="8" t="n"/>
      <c r="Q132" s="9">
        <f>IF(P132="","",P132-TODAY())</f>
        <v/>
      </c>
      <c r="R132" s="9">
        <f>IF(B132="","",IF(AND(L132="Yes",F132&lt;&gt;"FIPS 140-3 validated"),"REPLACE OR REVALIDATE. This module cannot support a new federal sale and the date has passed or is days away.",IF(AND(J132="Yes",K132="No"),"Quantum vulnerable with no post quantum path. Put this module on the migration roadmap as a Wave 1 item.",IF(AND(J132="Yes",K132="Yes"),"Capable but not migrated. Confirm the negotiated algorithm in production, not the configured one.",IF(AND(N132="",OR(F132="FIPS 140-2 validated",F132="Historical",F132="Not validated")),"No replacement identified for a module on a retired or unvalidated standard. Identify one before the certificate lapses, not after.","Maintain and re verify at the next certificate review.")))))</f>
        <v/>
      </c>
    </row>
    <row r="133">
      <c r="A133" s="8" t="n"/>
      <c r="B133" s="8" t="n"/>
      <c r="C133" s="8" t="n"/>
      <c r="D133" s="8" t="n"/>
      <c r="E133" s="8" t="n"/>
      <c r="F133" s="8" t="n"/>
      <c r="G133" s="8" t="n"/>
      <c r="H133" s="8" t="n"/>
      <c r="I133" s="8" t="n"/>
      <c r="J133" s="8" t="n"/>
      <c r="K133" s="8" t="n"/>
      <c r="L133" s="8" t="n"/>
      <c r="M133" s="9">
        <f>IF(B133="","",IF(F133="FIPS 140-3 validated","Clear for new procurement",IF(OR(F133="FIPS 140-2 validated",F133="Historical"),IF(L133="Yes","BLOCKS new federal sale from 21 Sep 2026","Not federal facing, but now on a retired standard"),IF(F133="In validation queue","Pending. Treat as unvalidated until the certificate issues","Unvalidated"))))</f>
        <v/>
      </c>
      <c r="N133" s="8" t="n"/>
      <c r="O133" s="8" t="n"/>
      <c r="P133" s="8" t="n"/>
      <c r="Q133" s="9">
        <f>IF(P133="","",P133-TODAY())</f>
        <v/>
      </c>
      <c r="R133" s="9">
        <f>IF(B133="","",IF(AND(L133="Yes",F133&lt;&gt;"FIPS 140-3 validated"),"REPLACE OR REVALIDATE. This module cannot support a new federal sale and the date has passed or is days away.",IF(AND(J133="Yes",K133="No"),"Quantum vulnerable with no post quantum path. Put this module on the migration roadmap as a Wave 1 item.",IF(AND(J133="Yes",K133="Yes"),"Capable but not migrated. Confirm the negotiated algorithm in production, not the configured one.",IF(AND(N133="",OR(F133="FIPS 140-2 validated",F133="Historical",F133="Not validated")),"No replacement identified for a module on a retired or unvalidated standard. Identify one before the certificate lapses, not after.","Maintain and re verify at the next certificate review.")))))</f>
        <v/>
      </c>
    </row>
    <row r="134">
      <c r="A134" s="8" t="n"/>
      <c r="B134" s="8" t="n"/>
      <c r="C134" s="8" t="n"/>
      <c r="D134" s="8" t="n"/>
      <c r="E134" s="8" t="n"/>
      <c r="F134" s="8" t="n"/>
      <c r="G134" s="8" t="n"/>
      <c r="H134" s="8" t="n"/>
      <c r="I134" s="8" t="n"/>
      <c r="J134" s="8" t="n"/>
      <c r="K134" s="8" t="n"/>
      <c r="L134" s="8" t="n"/>
      <c r="M134" s="9">
        <f>IF(B134="","",IF(F134="FIPS 140-3 validated","Clear for new procurement",IF(OR(F134="FIPS 140-2 validated",F134="Historical"),IF(L134="Yes","BLOCKS new federal sale from 21 Sep 2026","Not federal facing, but now on a retired standard"),IF(F134="In validation queue","Pending. Treat as unvalidated until the certificate issues","Unvalidated"))))</f>
        <v/>
      </c>
      <c r="N134" s="8" t="n"/>
      <c r="O134" s="8" t="n"/>
      <c r="P134" s="8" t="n"/>
      <c r="Q134" s="9">
        <f>IF(P134="","",P134-TODAY())</f>
        <v/>
      </c>
      <c r="R134" s="9">
        <f>IF(B134="","",IF(AND(L134="Yes",F134&lt;&gt;"FIPS 140-3 validated"),"REPLACE OR REVALIDATE. This module cannot support a new federal sale and the date has passed or is days away.",IF(AND(J134="Yes",K134="No"),"Quantum vulnerable with no post quantum path. Put this module on the migration roadmap as a Wave 1 item.",IF(AND(J134="Yes",K134="Yes"),"Capable but not migrated. Confirm the negotiated algorithm in production, not the configured one.",IF(AND(N134="",OR(F134="FIPS 140-2 validated",F134="Historical",F134="Not validated")),"No replacement identified for a module on a retired or unvalidated standard. Identify one before the certificate lapses, not after.","Maintain and re verify at the next certificate review.")))))</f>
        <v/>
      </c>
    </row>
    <row r="135">
      <c r="A135" s="8" t="n"/>
      <c r="B135" s="8" t="n"/>
      <c r="C135" s="8" t="n"/>
      <c r="D135" s="8" t="n"/>
      <c r="E135" s="8" t="n"/>
      <c r="F135" s="8" t="n"/>
      <c r="G135" s="8" t="n"/>
      <c r="H135" s="8" t="n"/>
      <c r="I135" s="8" t="n"/>
      <c r="J135" s="8" t="n"/>
      <c r="K135" s="8" t="n"/>
      <c r="L135" s="8" t="n"/>
      <c r="M135" s="9">
        <f>IF(B135="","",IF(F135="FIPS 140-3 validated","Clear for new procurement",IF(OR(F135="FIPS 140-2 validated",F135="Historical"),IF(L135="Yes","BLOCKS new federal sale from 21 Sep 2026","Not federal facing, but now on a retired standard"),IF(F135="In validation queue","Pending. Treat as unvalidated until the certificate issues","Unvalidated"))))</f>
        <v/>
      </c>
      <c r="N135" s="8" t="n"/>
      <c r="O135" s="8" t="n"/>
      <c r="P135" s="8" t="n"/>
      <c r="Q135" s="9">
        <f>IF(P135="","",P135-TODAY())</f>
        <v/>
      </c>
      <c r="R135" s="9">
        <f>IF(B135="","",IF(AND(L135="Yes",F135&lt;&gt;"FIPS 140-3 validated"),"REPLACE OR REVALIDATE. This module cannot support a new federal sale and the date has passed or is days away.",IF(AND(J135="Yes",K135="No"),"Quantum vulnerable with no post quantum path. Put this module on the migration roadmap as a Wave 1 item.",IF(AND(J135="Yes",K135="Yes"),"Capable but not migrated. Confirm the negotiated algorithm in production, not the configured one.",IF(AND(N135="",OR(F135="FIPS 140-2 validated",F135="Historical",F135="Not validated")),"No replacement identified for a module on a retired or unvalidated standard. Identify one before the certificate lapses, not after.","Maintain and re verify at the next certificate review.")))))</f>
        <v/>
      </c>
    </row>
    <row r="136">
      <c r="A136" s="8" t="n"/>
      <c r="B136" s="8" t="n"/>
      <c r="C136" s="8" t="n"/>
      <c r="D136" s="8" t="n"/>
      <c r="E136" s="8" t="n"/>
      <c r="F136" s="8" t="n"/>
      <c r="G136" s="8" t="n"/>
      <c r="H136" s="8" t="n"/>
      <c r="I136" s="8" t="n"/>
      <c r="J136" s="8" t="n"/>
      <c r="K136" s="8" t="n"/>
      <c r="L136" s="8" t="n"/>
      <c r="M136" s="9">
        <f>IF(B136="","",IF(F136="FIPS 140-3 validated","Clear for new procurement",IF(OR(F136="FIPS 140-2 validated",F136="Historical"),IF(L136="Yes","BLOCKS new federal sale from 21 Sep 2026","Not federal facing, but now on a retired standard"),IF(F136="In validation queue","Pending. Treat as unvalidated until the certificate issues","Unvalidated"))))</f>
        <v/>
      </c>
      <c r="N136" s="8" t="n"/>
      <c r="O136" s="8" t="n"/>
      <c r="P136" s="8" t="n"/>
      <c r="Q136" s="9">
        <f>IF(P136="","",P136-TODAY())</f>
        <v/>
      </c>
      <c r="R136" s="9">
        <f>IF(B136="","",IF(AND(L136="Yes",F136&lt;&gt;"FIPS 140-3 validated"),"REPLACE OR REVALIDATE. This module cannot support a new federal sale and the date has passed or is days away.",IF(AND(J136="Yes",K136="No"),"Quantum vulnerable with no post quantum path. Put this module on the migration roadmap as a Wave 1 item.",IF(AND(J136="Yes",K136="Yes"),"Capable but not migrated. Confirm the negotiated algorithm in production, not the configured one.",IF(AND(N136="",OR(F136="FIPS 140-2 validated",F136="Historical",F136="Not validated")),"No replacement identified for a module on a retired or unvalidated standard. Identify one before the certificate lapses, not after.","Maintain and re verify at the next certificate review.")))))</f>
        <v/>
      </c>
    </row>
    <row r="137">
      <c r="A137" s="8" t="n"/>
      <c r="B137" s="8" t="n"/>
      <c r="C137" s="8" t="n"/>
      <c r="D137" s="8" t="n"/>
      <c r="E137" s="8" t="n"/>
      <c r="F137" s="8" t="n"/>
      <c r="G137" s="8" t="n"/>
      <c r="H137" s="8" t="n"/>
      <c r="I137" s="8" t="n"/>
      <c r="J137" s="8" t="n"/>
      <c r="K137" s="8" t="n"/>
      <c r="L137" s="8" t="n"/>
      <c r="M137" s="9">
        <f>IF(B137="","",IF(F137="FIPS 140-3 validated","Clear for new procurement",IF(OR(F137="FIPS 140-2 validated",F137="Historical"),IF(L137="Yes","BLOCKS new federal sale from 21 Sep 2026","Not federal facing, but now on a retired standard"),IF(F137="In validation queue","Pending. Treat as unvalidated until the certificate issues","Unvalidated"))))</f>
        <v/>
      </c>
      <c r="N137" s="8" t="n"/>
      <c r="O137" s="8" t="n"/>
      <c r="P137" s="8" t="n"/>
      <c r="Q137" s="9">
        <f>IF(P137="","",P137-TODAY())</f>
        <v/>
      </c>
      <c r="R137" s="9">
        <f>IF(B137="","",IF(AND(L137="Yes",F137&lt;&gt;"FIPS 140-3 validated"),"REPLACE OR REVALIDATE. This module cannot support a new federal sale and the date has passed or is days away.",IF(AND(J137="Yes",K137="No"),"Quantum vulnerable with no post quantum path. Put this module on the migration roadmap as a Wave 1 item.",IF(AND(J137="Yes",K137="Yes"),"Capable but not migrated. Confirm the negotiated algorithm in production, not the configured one.",IF(AND(N137="",OR(F137="FIPS 140-2 validated",F137="Historical",F137="Not validated")),"No replacement identified for a module on a retired or unvalidated standard. Identify one before the certificate lapses, not after.","Maintain and re verify at the next certificate review.")))))</f>
        <v/>
      </c>
    </row>
    <row r="138">
      <c r="A138" s="8" t="n"/>
      <c r="B138" s="8" t="n"/>
      <c r="C138" s="8" t="n"/>
      <c r="D138" s="8" t="n"/>
      <c r="E138" s="8" t="n"/>
      <c r="F138" s="8" t="n"/>
      <c r="G138" s="8" t="n"/>
      <c r="H138" s="8" t="n"/>
      <c r="I138" s="8" t="n"/>
      <c r="J138" s="8" t="n"/>
      <c r="K138" s="8" t="n"/>
      <c r="L138" s="8" t="n"/>
      <c r="M138" s="9">
        <f>IF(B138="","",IF(F138="FIPS 140-3 validated","Clear for new procurement",IF(OR(F138="FIPS 140-2 validated",F138="Historical"),IF(L138="Yes","BLOCKS new federal sale from 21 Sep 2026","Not federal facing, but now on a retired standard"),IF(F138="In validation queue","Pending. Treat as unvalidated until the certificate issues","Unvalidated"))))</f>
        <v/>
      </c>
      <c r="N138" s="8" t="n"/>
      <c r="O138" s="8" t="n"/>
      <c r="P138" s="8" t="n"/>
      <c r="Q138" s="9">
        <f>IF(P138="","",P138-TODAY())</f>
        <v/>
      </c>
      <c r="R138" s="9">
        <f>IF(B138="","",IF(AND(L138="Yes",F138&lt;&gt;"FIPS 140-3 validated"),"REPLACE OR REVALIDATE. This module cannot support a new federal sale and the date has passed or is days away.",IF(AND(J138="Yes",K138="No"),"Quantum vulnerable with no post quantum path. Put this module on the migration roadmap as a Wave 1 item.",IF(AND(J138="Yes",K138="Yes"),"Capable but not migrated. Confirm the negotiated algorithm in production, not the configured one.",IF(AND(N138="",OR(F138="FIPS 140-2 validated",F138="Historical",F138="Not validated")),"No replacement identified for a module on a retired or unvalidated standard. Identify one before the certificate lapses, not after.","Maintain and re verify at the next certificate review.")))))</f>
        <v/>
      </c>
    </row>
    <row r="139">
      <c r="A139" s="8" t="n"/>
      <c r="B139" s="8" t="n"/>
      <c r="C139" s="8" t="n"/>
      <c r="D139" s="8" t="n"/>
      <c r="E139" s="8" t="n"/>
      <c r="F139" s="8" t="n"/>
      <c r="G139" s="8" t="n"/>
      <c r="H139" s="8" t="n"/>
      <c r="I139" s="8" t="n"/>
      <c r="J139" s="8" t="n"/>
      <c r="K139" s="8" t="n"/>
      <c r="L139" s="8" t="n"/>
      <c r="M139" s="9">
        <f>IF(B139="","",IF(F139="FIPS 140-3 validated","Clear for new procurement",IF(OR(F139="FIPS 140-2 validated",F139="Historical"),IF(L139="Yes","BLOCKS new federal sale from 21 Sep 2026","Not federal facing, but now on a retired standard"),IF(F139="In validation queue","Pending. Treat as unvalidated until the certificate issues","Unvalidated"))))</f>
        <v/>
      </c>
      <c r="N139" s="8" t="n"/>
      <c r="O139" s="8" t="n"/>
      <c r="P139" s="8" t="n"/>
      <c r="Q139" s="9">
        <f>IF(P139="","",P139-TODAY())</f>
        <v/>
      </c>
      <c r="R139" s="9">
        <f>IF(B139="","",IF(AND(L139="Yes",F139&lt;&gt;"FIPS 140-3 validated"),"REPLACE OR REVALIDATE. This module cannot support a new federal sale and the date has passed or is days away.",IF(AND(J139="Yes",K139="No"),"Quantum vulnerable with no post quantum path. Put this module on the migration roadmap as a Wave 1 item.",IF(AND(J139="Yes",K139="Yes"),"Capable but not migrated. Confirm the negotiated algorithm in production, not the configured one.",IF(AND(N139="",OR(F139="FIPS 140-2 validated",F139="Historical",F139="Not validated")),"No replacement identified for a module on a retired or unvalidated standard. Identify one before the certificate lapses, not after.","Maintain and re verify at the next certificate review.")))))</f>
        <v/>
      </c>
    </row>
    <row r="140">
      <c r="A140" s="8" t="n"/>
      <c r="B140" s="8" t="n"/>
      <c r="C140" s="8" t="n"/>
      <c r="D140" s="8" t="n"/>
      <c r="E140" s="8" t="n"/>
      <c r="F140" s="8" t="n"/>
      <c r="G140" s="8" t="n"/>
      <c r="H140" s="8" t="n"/>
      <c r="I140" s="8" t="n"/>
      <c r="J140" s="8" t="n"/>
      <c r="K140" s="8" t="n"/>
      <c r="L140" s="8" t="n"/>
      <c r="M140" s="9">
        <f>IF(B140="","",IF(F140="FIPS 140-3 validated","Clear for new procurement",IF(OR(F140="FIPS 140-2 validated",F140="Historical"),IF(L140="Yes","BLOCKS new federal sale from 21 Sep 2026","Not federal facing, but now on a retired standard"),IF(F140="In validation queue","Pending. Treat as unvalidated until the certificate issues","Unvalidated"))))</f>
        <v/>
      </c>
      <c r="N140" s="8" t="n"/>
      <c r="O140" s="8" t="n"/>
      <c r="P140" s="8" t="n"/>
      <c r="Q140" s="9">
        <f>IF(P140="","",P140-TODAY())</f>
        <v/>
      </c>
      <c r="R140" s="9">
        <f>IF(B140="","",IF(AND(L140="Yes",F140&lt;&gt;"FIPS 140-3 validated"),"REPLACE OR REVALIDATE. This module cannot support a new federal sale and the date has passed or is days away.",IF(AND(J140="Yes",K140="No"),"Quantum vulnerable with no post quantum path. Put this module on the migration roadmap as a Wave 1 item.",IF(AND(J140="Yes",K140="Yes"),"Capable but not migrated. Confirm the negotiated algorithm in production, not the configured one.",IF(AND(N140="",OR(F140="FIPS 140-2 validated",F140="Historical",F140="Not validated")),"No replacement identified for a module on a retired or unvalidated standard. Identify one before the certificate lapses, not after.","Maintain and re verify at the next certificate review.")))))</f>
        <v/>
      </c>
    </row>
    <row r="141">
      <c r="A141" s="8" t="n"/>
      <c r="B141" s="8" t="n"/>
      <c r="C141" s="8" t="n"/>
      <c r="D141" s="8" t="n"/>
      <c r="E141" s="8" t="n"/>
      <c r="F141" s="8" t="n"/>
      <c r="G141" s="8" t="n"/>
      <c r="H141" s="8" t="n"/>
      <c r="I141" s="8" t="n"/>
      <c r="J141" s="8" t="n"/>
      <c r="K141" s="8" t="n"/>
      <c r="L141" s="8" t="n"/>
      <c r="M141" s="9">
        <f>IF(B141="","",IF(F141="FIPS 140-3 validated","Clear for new procurement",IF(OR(F141="FIPS 140-2 validated",F141="Historical"),IF(L141="Yes","BLOCKS new federal sale from 21 Sep 2026","Not federal facing, but now on a retired standard"),IF(F141="In validation queue","Pending. Treat as unvalidated until the certificate issues","Unvalidated"))))</f>
        <v/>
      </c>
      <c r="N141" s="8" t="n"/>
      <c r="O141" s="8" t="n"/>
      <c r="P141" s="8" t="n"/>
      <c r="Q141" s="9">
        <f>IF(P141="","",P141-TODAY())</f>
        <v/>
      </c>
      <c r="R141" s="9">
        <f>IF(B141="","",IF(AND(L141="Yes",F141&lt;&gt;"FIPS 140-3 validated"),"REPLACE OR REVALIDATE. This module cannot support a new federal sale and the date has passed or is days away.",IF(AND(J141="Yes",K141="No"),"Quantum vulnerable with no post quantum path. Put this module on the migration roadmap as a Wave 1 item.",IF(AND(J141="Yes",K141="Yes"),"Capable but not migrated. Confirm the negotiated algorithm in production, not the configured one.",IF(AND(N141="",OR(F141="FIPS 140-2 validated",F141="Historical",F141="Not validated")),"No replacement identified for a module on a retired or unvalidated standard. Identify one before the certificate lapses, not after.","Maintain and re verify at the next certificate review.")))))</f>
        <v/>
      </c>
    </row>
    <row r="142">
      <c r="A142" s="8" t="n"/>
      <c r="B142" s="8" t="n"/>
      <c r="C142" s="8" t="n"/>
      <c r="D142" s="8" t="n"/>
      <c r="E142" s="8" t="n"/>
      <c r="F142" s="8" t="n"/>
      <c r="G142" s="8" t="n"/>
      <c r="H142" s="8" t="n"/>
      <c r="I142" s="8" t="n"/>
      <c r="J142" s="8" t="n"/>
      <c r="K142" s="8" t="n"/>
      <c r="L142" s="8" t="n"/>
      <c r="M142" s="9">
        <f>IF(B142="","",IF(F142="FIPS 140-3 validated","Clear for new procurement",IF(OR(F142="FIPS 140-2 validated",F142="Historical"),IF(L142="Yes","BLOCKS new federal sale from 21 Sep 2026","Not federal facing, but now on a retired standard"),IF(F142="In validation queue","Pending. Treat as unvalidated until the certificate issues","Unvalidated"))))</f>
        <v/>
      </c>
      <c r="N142" s="8" t="n"/>
      <c r="O142" s="8" t="n"/>
      <c r="P142" s="8" t="n"/>
      <c r="Q142" s="9">
        <f>IF(P142="","",P142-TODAY())</f>
        <v/>
      </c>
      <c r="R142" s="9">
        <f>IF(B142="","",IF(AND(L142="Yes",F142&lt;&gt;"FIPS 140-3 validated"),"REPLACE OR REVALIDATE. This module cannot support a new federal sale and the date has passed or is days away.",IF(AND(J142="Yes",K142="No"),"Quantum vulnerable with no post quantum path. Put this module on the migration roadmap as a Wave 1 item.",IF(AND(J142="Yes",K142="Yes"),"Capable but not migrated. Confirm the negotiated algorithm in production, not the configured one.",IF(AND(N142="",OR(F142="FIPS 140-2 validated",F142="Historical",F142="Not validated")),"No replacement identified for a module on a retired or unvalidated standard. Identify one before the certificate lapses, not after.","Maintain and re verify at the next certificate review.")))))</f>
        <v/>
      </c>
    </row>
    <row r="143">
      <c r="A143" s="8" t="n"/>
      <c r="B143" s="8" t="n"/>
      <c r="C143" s="8" t="n"/>
      <c r="D143" s="8" t="n"/>
      <c r="E143" s="8" t="n"/>
      <c r="F143" s="8" t="n"/>
      <c r="G143" s="8" t="n"/>
      <c r="H143" s="8" t="n"/>
      <c r="I143" s="8" t="n"/>
      <c r="J143" s="8" t="n"/>
      <c r="K143" s="8" t="n"/>
      <c r="L143" s="8" t="n"/>
      <c r="M143" s="9">
        <f>IF(B143="","",IF(F143="FIPS 140-3 validated","Clear for new procurement",IF(OR(F143="FIPS 140-2 validated",F143="Historical"),IF(L143="Yes","BLOCKS new federal sale from 21 Sep 2026","Not federal facing, but now on a retired standard"),IF(F143="In validation queue","Pending. Treat as unvalidated until the certificate issues","Unvalidated"))))</f>
        <v/>
      </c>
      <c r="N143" s="8" t="n"/>
      <c r="O143" s="8" t="n"/>
      <c r="P143" s="8" t="n"/>
      <c r="Q143" s="9">
        <f>IF(P143="","",P143-TODAY())</f>
        <v/>
      </c>
      <c r="R143" s="9">
        <f>IF(B143="","",IF(AND(L143="Yes",F143&lt;&gt;"FIPS 140-3 validated"),"REPLACE OR REVALIDATE. This module cannot support a new federal sale and the date has passed or is days away.",IF(AND(J143="Yes",K143="No"),"Quantum vulnerable with no post quantum path. Put this module on the migration roadmap as a Wave 1 item.",IF(AND(J143="Yes",K143="Yes"),"Capable but not migrated. Confirm the negotiated algorithm in production, not the configured one.",IF(AND(N143="",OR(F143="FIPS 140-2 validated",F143="Historical",F143="Not validated")),"No replacement identified for a module on a retired or unvalidated standard. Identify one before the certificate lapses, not after.","Maintain and re verify at the next certificate review.")))))</f>
        <v/>
      </c>
    </row>
    <row r="144">
      <c r="A144" s="8" t="n"/>
      <c r="B144" s="8" t="n"/>
      <c r="C144" s="8" t="n"/>
      <c r="D144" s="8" t="n"/>
      <c r="E144" s="8" t="n"/>
      <c r="F144" s="8" t="n"/>
      <c r="G144" s="8" t="n"/>
      <c r="H144" s="8" t="n"/>
      <c r="I144" s="8" t="n"/>
      <c r="J144" s="8" t="n"/>
      <c r="K144" s="8" t="n"/>
      <c r="L144" s="8" t="n"/>
      <c r="M144" s="9">
        <f>IF(B144="","",IF(F144="FIPS 140-3 validated","Clear for new procurement",IF(OR(F144="FIPS 140-2 validated",F144="Historical"),IF(L144="Yes","BLOCKS new federal sale from 21 Sep 2026","Not federal facing, but now on a retired standard"),IF(F144="In validation queue","Pending. Treat as unvalidated until the certificate issues","Unvalidated"))))</f>
        <v/>
      </c>
      <c r="N144" s="8" t="n"/>
      <c r="O144" s="8" t="n"/>
      <c r="P144" s="8" t="n"/>
      <c r="Q144" s="9">
        <f>IF(P144="","",P144-TODAY())</f>
        <v/>
      </c>
      <c r="R144" s="9">
        <f>IF(B144="","",IF(AND(L144="Yes",F144&lt;&gt;"FIPS 140-3 validated"),"REPLACE OR REVALIDATE. This module cannot support a new federal sale and the date has passed or is days away.",IF(AND(J144="Yes",K144="No"),"Quantum vulnerable with no post quantum path. Put this module on the migration roadmap as a Wave 1 item.",IF(AND(J144="Yes",K144="Yes"),"Capable but not migrated. Confirm the negotiated algorithm in production, not the configured one.",IF(AND(N144="",OR(F144="FIPS 140-2 validated",F144="Historical",F144="Not validated")),"No replacement identified for a module on a retired or unvalidated standard. Identify one before the certificate lapses, not after.","Maintain and re verify at the next certificate review.")))))</f>
        <v/>
      </c>
    </row>
    <row r="145">
      <c r="A145" s="8" t="n"/>
      <c r="B145" s="8" t="n"/>
      <c r="C145" s="8" t="n"/>
      <c r="D145" s="8" t="n"/>
      <c r="E145" s="8" t="n"/>
      <c r="F145" s="8" t="n"/>
      <c r="G145" s="8" t="n"/>
      <c r="H145" s="8" t="n"/>
      <c r="I145" s="8" t="n"/>
      <c r="J145" s="8" t="n"/>
      <c r="K145" s="8" t="n"/>
      <c r="L145" s="8" t="n"/>
      <c r="M145" s="9">
        <f>IF(B145="","",IF(F145="FIPS 140-3 validated","Clear for new procurement",IF(OR(F145="FIPS 140-2 validated",F145="Historical"),IF(L145="Yes","BLOCKS new federal sale from 21 Sep 2026","Not federal facing, but now on a retired standard"),IF(F145="In validation queue","Pending. Treat as unvalidated until the certificate issues","Unvalidated"))))</f>
        <v/>
      </c>
      <c r="N145" s="8" t="n"/>
      <c r="O145" s="8" t="n"/>
      <c r="P145" s="8" t="n"/>
      <c r="Q145" s="9">
        <f>IF(P145="","",P145-TODAY())</f>
        <v/>
      </c>
      <c r="R145" s="9">
        <f>IF(B145="","",IF(AND(L145="Yes",F145&lt;&gt;"FIPS 140-3 validated"),"REPLACE OR REVALIDATE. This module cannot support a new federal sale and the date has passed or is days away.",IF(AND(J145="Yes",K145="No"),"Quantum vulnerable with no post quantum path. Put this module on the migration roadmap as a Wave 1 item.",IF(AND(J145="Yes",K145="Yes"),"Capable but not migrated. Confirm the negotiated algorithm in production, not the configured one.",IF(AND(N145="",OR(F145="FIPS 140-2 validated",F145="Historical",F145="Not validated")),"No replacement identified for a module on a retired or unvalidated standard. Identify one before the certificate lapses, not after.","Maintain and re verify at the next certificate review.")))))</f>
        <v/>
      </c>
    </row>
    <row r="146">
      <c r="A146" s="8" t="n"/>
      <c r="B146" s="8" t="n"/>
      <c r="C146" s="8" t="n"/>
      <c r="D146" s="8" t="n"/>
      <c r="E146" s="8" t="n"/>
      <c r="F146" s="8" t="n"/>
      <c r="G146" s="8" t="n"/>
      <c r="H146" s="8" t="n"/>
      <c r="I146" s="8" t="n"/>
      <c r="J146" s="8" t="n"/>
      <c r="K146" s="8" t="n"/>
      <c r="L146" s="8" t="n"/>
      <c r="M146" s="9">
        <f>IF(B146="","",IF(F146="FIPS 140-3 validated","Clear for new procurement",IF(OR(F146="FIPS 140-2 validated",F146="Historical"),IF(L146="Yes","BLOCKS new federal sale from 21 Sep 2026","Not federal facing, but now on a retired standard"),IF(F146="In validation queue","Pending. Treat as unvalidated until the certificate issues","Unvalidated"))))</f>
        <v/>
      </c>
      <c r="N146" s="8" t="n"/>
      <c r="O146" s="8" t="n"/>
      <c r="P146" s="8" t="n"/>
      <c r="Q146" s="9">
        <f>IF(P146="","",P146-TODAY())</f>
        <v/>
      </c>
      <c r="R146" s="9">
        <f>IF(B146="","",IF(AND(L146="Yes",F146&lt;&gt;"FIPS 140-3 validated"),"REPLACE OR REVALIDATE. This module cannot support a new federal sale and the date has passed or is days away.",IF(AND(J146="Yes",K146="No"),"Quantum vulnerable with no post quantum path. Put this module on the migration roadmap as a Wave 1 item.",IF(AND(J146="Yes",K146="Yes"),"Capable but not migrated. Confirm the negotiated algorithm in production, not the configured one.",IF(AND(N146="",OR(F146="FIPS 140-2 validated",F146="Historical",F146="Not validated")),"No replacement identified for a module on a retired or unvalidated standard. Identify one before the certificate lapses, not after.","Maintain and re verify at the next certificate review.")))))</f>
        <v/>
      </c>
    </row>
    <row r="147">
      <c r="A147" s="8" t="n"/>
      <c r="B147" s="8" t="n"/>
      <c r="C147" s="8" t="n"/>
      <c r="D147" s="8" t="n"/>
      <c r="E147" s="8" t="n"/>
      <c r="F147" s="8" t="n"/>
      <c r="G147" s="8" t="n"/>
      <c r="H147" s="8" t="n"/>
      <c r="I147" s="8" t="n"/>
      <c r="J147" s="8" t="n"/>
      <c r="K147" s="8" t="n"/>
      <c r="L147" s="8" t="n"/>
      <c r="M147" s="9">
        <f>IF(B147="","",IF(F147="FIPS 140-3 validated","Clear for new procurement",IF(OR(F147="FIPS 140-2 validated",F147="Historical"),IF(L147="Yes","BLOCKS new federal sale from 21 Sep 2026","Not federal facing, but now on a retired standard"),IF(F147="In validation queue","Pending. Treat as unvalidated until the certificate issues","Unvalidated"))))</f>
        <v/>
      </c>
      <c r="N147" s="8" t="n"/>
      <c r="O147" s="8" t="n"/>
      <c r="P147" s="8" t="n"/>
      <c r="Q147" s="9">
        <f>IF(P147="","",P147-TODAY())</f>
        <v/>
      </c>
      <c r="R147" s="9">
        <f>IF(B147="","",IF(AND(L147="Yes",F147&lt;&gt;"FIPS 140-3 validated"),"REPLACE OR REVALIDATE. This module cannot support a new federal sale and the date has passed or is days away.",IF(AND(J147="Yes",K147="No"),"Quantum vulnerable with no post quantum path. Put this module on the migration roadmap as a Wave 1 item.",IF(AND(J147="Yes",K147="Yes"),"Capable but not migrated. Confirm the negotiated algorithm in production, not the configured one.",IF(AND(N147="",OR(F147="FIPS 140-2 validated",F147="Historical",F147="Not validated")),"No replacement identified for a module on a retired or unvalidated standard. Identify one before the certificate lapses, not after.","Maintain and re verify at the next certificate review.")))))</f>
        <v/>
      </c>
    </row>
    <row r="148">
      <c r="A148" s="8" t="n"/>
      <c r="B148" s="8" t="n"/>
      <c r="C148" s="8" t="n"/>
      <c r="D148" s="8" t="n"/>
      <c r="E148" s="8" t="n"/>
      <c r="F148" s="8" t="n"/>
      <c r="G148" s="8" t="n"/>
      <c r="H148" s="8" t="n"/>
      <c r="I148" s="8" t="n"/>
      <c r="J148" s="8" t="n"/>
      <c r="K148" s="8" t="n"/>
      <c r="L148" s="8" t="n"/>
      <c r="M148" s="9">
        <f>IF(B148="","",IF(F148="FIPS 140-3 validated","Clear for new procurement",IF(OR(F148="FIPS 140-2 validated",F148="Historical"),IF(L148="Yes","BLOCKS new federal sale from 21 Sep 2026","Not federal facing, but now on a retired standard"),IF(F148="In validation queue","Pending. Treat as unvalidated until the certificate issues","Unvalidated"))))</f>
        <v/>
      </c>
      <c r="N148" s="8" t="n"/>
      <c r="O148" s="8" t="n"/>
      <c r="P148" s="8" t="n"/>
      <c r="Q148" s="9">
        <f>IF(P148="","",P148-TODAY())</f>
        <v/>
      </c>
      <c r="R148" s="9">
        <f>IF(B148="","",IF(AND(L148="Yes",F148&lt;&gt;"FIPS 140-3 validated"),"REPLACE OR REVALIDATE. This module cannot support a new federal sale and the date has passed or is days away.",IF(AND(J148="Yes",K148="No"),"Quantum vulnerable with no post quantum path. Put this module on the migration roadmap as a Wave 1 item.",IF(AND(J148="Yes",K148="Yes"),"Capable but not migrated. Confirm the negotiated algorithm in production, not the configured one.",IF(AND(N148="",OR(F148="FIPS 140-2 validated",F148="Historical",F148="Not validated")),"No replacement identified for a module on a retired or unvalidated standard. Identify one before the certificate lapses, not after.","Maintain and re verify at the next certificate review.")))))</f>
        <v/>
      </c>
    </row>
    <row r="149">
      <c r="A149" s="8" t="n"/>
      <c r="B149" s="8" t="n"/>
      <c r="C149" s="8" t="n"/>
      <c r="D149" s="8" t="n"/>
      <c r="E149" s="8" t="n"/>
      <c r="F149" s="8" t="n"/>
      <c r="G149" s="8" t="n"/>
      <c r="H149" s="8" t="n"/>
      <c r="I149" s="8" t="n"/>
      <c r="J149" s="8" t="n"/>
      <c r="K149" s="8" t="n"/>
      <c r="L149" s="8" t="n"/>
      <c r="M149" s="9">
        <f>IF(B149="","",IF(F149="FIPS 140-3 validated","Clear for new procurement",IF(OR(F149="FIPS 140-2 validated",F149="Historical"),IF(L149="Yes","BLOCKS new federal sale from 21 Sep 2026","Not federal facing, but now on a retired standard"),IF(F149="In validation queue","Pending. Treat as unvalidated until the certificate issues","Unvalidated"))))</f>
        <v/>
      </c>
      <c r="N149" s="8" t="n"/>
      <c r="O149" s="8" t="n"/>
      <c r="P149" s="8" t="n"/>
      <c r="Q149" s="9">
        <f>IF(P149="","",P149-TODAY())</f>
        <v/>
      </c>
      <c r="R149" s="9">
        <f>IF(B149="","",IF(AND(L149="Yes",F149&lt;&gt;"FIPS 140-3 validated"),"REPLACE OR REVALIDATE. This module cannot support a new federal sale and the date has passed or is days away.",IF(AND(J149="Yes",K149="No"),"Quantum vulnerable with no post quantum path. Put this module on the migration roadmap as a Wave 1 item.",IF(AND(J149="Yes",K149="Yes"),"Capable but not migrated. Confirm the negotiated algorithm in production, not the configured one.",IF(AND(N149="",OR(F149="FIPS 140-2 validated",F149="Historical",F149="Not validated")),"No replacement identified for a module on a retired or unvalidated standard. Identify one before the certificate lapses, not after.","Maintain and re verify at the next certificate review.")))))</f>
        <v/>
      </c>
    </row>
    <row r="150">
      <c r="A150" s="8" t="n"/>
      <c r="B150" s="8" t="n"/>
      <c r="C150" s="8" t="n"/>
      <c r="D150" s="8" t="n"/>
      <c r="E150" s="8" t="n"/>
      <c r="F150" s="8" t="n"/>
      <c r="G150" s="8" t="n"/>
      <c r="H150" s="8" t="n"/>
      <c r="I150" s="8" t="n"/>
      <c r="J150" s="8" t="n"/>
      <c r="K150" s="8" t="n"/>
      <c r="L150" s="8" t="n"/>
      <c r="M150" s="9">
        <f>IF(B150="","",IF(F150="FIPS 140-3 validated","Clear for new procurement",IF(OR(F150="FIPS 140-2 validated",F150="Historical"),IF(L150="Yes","BLOCKS new federal sale from 21 Sep 2026","Not federal facing, but now on a retired standard"),IF(F150="In validation queue","Pending. Treat as unvalidated until the certificate issues","Unvalidated"))))</f>
        <v/>
      </c>
      <c r="N150" s="8" t="n"/>
      <c r="O150" s="8" t="n"/>
      <c r="P150" s="8" t="n"/>
      <c r="Q150" s="9">
        <f>IF(P150="","",P150-TODAY())</f>
        <v/>
      </c>
      <c r="R150" s="9">
        <f>IF(B150="","",IF(AND(L150="Yes",F150&lt;&gt;"FIPS 140-3 validated"),"REPLACE OR REVALIDATE. This module cannot support a new federal sale and the date has passed or is days away.",IF(AND(J150="Yes",K150="No"),"Quantum vulnerable with no post quantum path. Put this module on the migration roadmap as a Wave 1 item.",IF(AND(J150="Yes",K150="Yes"),"Capable but not migrated. Confirm the negotiated algorithm in production, not the configured one.",IF(AND(N150="",OR(F150="FIPS 140-2 validated",F150="Historical",F150="Not validated")),"No replacement identified for a module on a retired or unvalidated standard. Identify one before the certificate lapses, not after.","Maintain and re verify at the next certificate review.")))))</f>
        <v/>
      </c>
    </row>
    <row r="151">
      <c r="A151" s="8" t="n"/>
      <c r="B151" s="8" t="n"/>
      <c r="C151" s="8" t="n"/>
      <c r="D151" s="8" t="n"/>
      <c r="E151" s="8" t="n"/>
      <c r="F151" s="8" t="n"/>
      <c r="G151" s="8" t="n"/>
      <c r="H151" s="8" t="n"/>
      <c r="I151" s="8" t="n"/>
      <c r="J151" s="8" t="n"/>
      <c r="K151" s="8" t="n"/>
      <c r="L151" s="8" t="n"/>
      <c r="M151" s="9">
        <f>IF(B151="","",IF(F151="FIPS 140-3 validated","Clear for new procurement",IF(OR(F151="FIPS 140-2 validated",F151="Historical"),IF(L151="Yes","BLOCKS new federal sale from 21 Sep 2026","Not federal facing, but now on a retired standard"),IF(F151="In validation queue","Pending. Treat as unvalidated until the certificate issues","Unvalidated"))))</f>
        <v/>
      </c>
      <c r="N151" s="8" t="n"/>
      <c r="O151" s="8" t="n"/>
      <c r="P151" s="8" t="n"/>
      <c r="Q151" s="9">
        <f>IF(P151="","",P151-TODAY())</f>
        <v/>
      </c>
      <c r="R151" s="9">
        <f>IF(B151="","",IF(AND(L151="Yes",F151&lt;&gt;"FIPS 140-3 validated"),"REPLACE OR REVALIDATE. This module cannot support a new federal sale and the date has passed or is days away.",IF(AND(J151="Yes",K151="No"),"Quantum vulnerable with no post quantum path. Put this module on the migration roadmap as a Wave 1 item.",IF(AND(J151="Yes",K151="Yes"),"Capable but not migrated. Confirm the negotiated algorithm in production, not the configured one.",IF(AND(N151="",OR(F151="FIPS 140-2 validated",F151="Historical",F151="Not validated")),"No replacement identified for a module on a retired or unvalidated standard. Identify one before the certificate lapses, not after.","Maintain and re verify at the next certificate review.")))))</f>
        <v/>
      </c>
    </row>
    <row r="152">
      <c r="A152" s="8" t="n"/>
      <c r="B152" s="8" t="n"/>
      <c r="C152" s="8" t="n"/>
      <c r="D152" s="8" t="n"/>
      <c r="E152" s="8" t="n"/>
      <c r="F152" s="8" t="n"/>
      <c r="G152" s="8" t="n"/>
      <c r="H152" s="8" t="n"/>
      <c r="I152" s="8" t="n"/>
      <c r="J152" s="8" t="n"/>
      <c r="K152" s="8" t="n"/>
      <c r="L152" s="8" t="n"/>
      <c r="M152" s="9">
        <f>IF(B152="","",IF(F152="FIPS 140-3 validated","Clear for new procurement",IF(OR(F152="FIPS 140-2 validated",F152="Historical"),IF(L152="Yes","BLOCKS new federal sale from 21 Sep 2026","Not federal facing, but now on a retired standard"),IF(F152="In validation queue","Pending. Treat as unvalidated until the certificate issues","Unvalidated"))))</f>
        <v/>
      </c>
      <c r="N152" s="8" t="n"/>
      <c r="O152" s="8" t="n"/>
      <c r="P152" s="8" t="n"/>
      <c r="Q152" s="9">
        <f>IF(P152="","",P152-TODAY())</f>
        <v/>
      </c>
      <c r="R152" s="9">
        <f>IF(B152="","",IF(AND(L152="Yes",F152&lt;&gt;"FIPS 140-3 validated"),"REPLACE OR REVALIDATE. This module cannot support a new federal sale and the date has passed or is days away.",IF(AND(J152="Yes",K152="No"),"Quantum vulnerable with no post quantum path. Put this module on the migration roadmap as a Wave 1 item.",IF(AND(J152="Yes",K152="Yes"),"Capable but not migrated. Confirm the negotiated algorithm in production, not the configured one.",IF(AND(N152="",OR(F152="FIPS 140-2 validated",F152="Historical",F152="Not validated")),"No replacement identified for a module on a retired or unvalidated standard. Identify one before the certificate lapses, not after.","Maintain and re verify at the next certificate review.")))))</f>
        <v/>
      </c>
    </row>
    <row r="153">
      <c r="A153" s="8" t="n"/>
      <c r="B153" s="8" t="n"/>
      <c r="C153" s="8" t="n"/>
      <c r="D153" s="8" t="n"/>
      <c r="E153" s="8" t="n"/>
      <c r="F153" s="8" t="n"/>
      <c r="G153" s="8" t="n"/>
      <c r="H153" s="8" t="n"/>
      <c r="I153" s="8" t="n"/>
      <c r="J153" s="8" t="n"/>
      <c r="K153" s="8" t="n"/>
      <c r="L153" s="8" t="n"/>
      <c r="M153" s="9">
        <f>IF(B153="","",IF(F153="FIPS 140-3 validated","Clear for new procurement",IF(OR(F153="FIPS 140-2 validated",F153="Historical"),IF(L153="Yes","BLOCKS new federal sale from 21 Sep 2026","Not federal facing, but now on a retired standard"),IF(F153="In validation queue","Pending. Treat as unvalidated until the certificate issues","Unvalidated"))))</f>
        <v/>
      </c>
      <c r="N153" s="8" t="n"/>
      <c r="O153" s="8" t="n"/>
      <c r="P153" s="8" t="n"/>
      <c r="Q153" s="9">
        <f>IF(P153="","",P153-TODAY())</f>
        <v/>
      </c>
      <c r="R153" s="9">
        <f>IF(B153="","",IF(AND(L153="Yes",F153&lt;&gt;"FIPS 140-3 validated"),"REPLACE OR REVALIDATE. This module cannot support a new federal sale and the date has passed or is days away.",IF(AND(J153="Yes",K153="No"),"Quantum vulnerable with no post quantum path. Put this module on the migration roadmap as a Wave 1 item.",IF(AND(J153="Yes",K153="Yes"),"Capable but not migrated. Confirm the negotiated algorithm in production, not the configured one.",IF(AND(N153="",OR(F153="FIPS 140-2 validated",F153="Historical",F153="Not validated")),"No replacement identified for a module on a retired or unvalidated standard. Identify one before the certificate lapses, not after.","Maintain and re verify at the next certificate review.")))))</f>
        <v/>
      </c>
    </row>
    <row r="154">
      <c r="A154" s="8" t="n"/>
      <c r="B154" s="8" t="n"/>
      <c r="C154" s="8" t="n"/>
      <c r="D154" s="8" t="n"/>
      <c r="E154" s="8" t="n"/>
      <c r="F154" s="8" t="n"/>
      <c r="G154" s="8" t="n"/>
      <c r="H154" s="8" t="n"/>
      <c r="I154" s="8" t="n"/>
      <c r="J154" s="8" t="n"/>
      <c r="K154" s="8" t="n"/>
      <c r="L154" s="8" t="n"/>
      <c r="M154" s="9">
        <f>IF(B154="","",IF(F154="FIPS 140-3 validated","Clear for new procurement",IF(OR(F154="FIPS 140-2 validated",F154="Historical"),IF(L154="Yes","BLOCKS new federal sale from 21 Sep 2026","Not federal facing, but now on a retired standard"),IF(F154="In validation queue","Pending. Treat as unvalidated until the certificate issues","Unvalidated"))))</f>
        <v/>
      </c>
      <c r="N154" s="8" t="n"/>
      <c r="O154" s="8" t="n"/>
      <c r="P154" s="8" t="n"/>
      <c r="Q154" s="9">
        <f>IF(P154="","",P154-TODAY())</f>
        <v/>
      </c>
      <c r="R154" s="9">
        <f>IF(B154="","",IF(AND(L154="Yes",F154&lt;&gt;"FIPS 140-3 validated"),"REPLACE OR REVALIDATE. This module cannot support a new federal sale and the date has passed or is days away.",IF(AND(J154="Yes",K154="No"),"Quantum vulnerable with no post quantum path. Put this module on the migration roadmap as a Wave 1 item.",IF(AND(J154="Yes",K154="Yes"),"Capable but not migrated. Confirm the negotiated algorithm in production, not the configured one.",IF(AND(N154="",OR(F154="FIPS 140-2 validated",F154="Historical",F154="Not validated")),"No replacement identified for a module on a retired or unvalidated standard. Identify one before the certificate lapses, not after.","Maintain and re verify at the next certificate review.")))))</f>
        <v/>
      </c>
    </row>
    <row r="155">
      <c r="A155" s="8" t="n"/>
      <c r="B155" s="8" t="n"/>
      <c r="C155" s="8" t="n"/>
      <c r="D155" s="8" t="n"/>
      <c r="E155" s="8" t="n"/>
      <c r="F155" s="8" t="n"/>
      <c r="G155" s="8" t="n"/>
      <c r="H155" s="8" t="n"/>
      <c r="I155" s="8" t="n"/>
      <c r="J155" s="8" t="n"/>
      <c r="K155" s="8" t="n"/>
      <c r="L155" s="8" t="n"/>
      <c r="M155" s="9">
        <f>IF(B155="","",IF(F155="FIPS 140-3 validated","Clear for new procurement",IF(OR(F155="FIPS 140-2 validated",F155="Historical"),IF(L155="Yes","BLOCKS new federal sale from 21 Sep 2026","Not federal facing, but now on a retired standard"),IF(F155="In validation queue","Pending. Treat as unvalidated until the certificate issues","Unvalidated"))))</f>
        <v/>
      </c>
      <c r="N155" s="8" t="n"/>
      <c r="O155" s="8" t="n"/>
      <c r="P155" s="8" t="n"/>
      <c r="Q155" s="9">
        <f>IF(P155="","",P155-TODAY())</f>
        <v/>
      </c>
      <c r="R155" s="9">
        <f>IF(B155="","",IF(AND(L155="Yes",F155&lt;&gt;"FIPS 140-3 validated"),"REPLACE OR REVALIDATE. This module cannot support a new federal sale and the date has passed or is days away.",IF(AND(J155="Yes",K155="No"),"Quantum vulnerable with no post quantum path. Put this module on the migration roadmap as a Wave 1 item.",IF(AND(J155="Yes",K155="Yes"),"Capable but not migrated. Confirm the negotiated algorithm in production, not the configured one.",IF(AND(N155="",OR(F155="FIPS 140-2 validated",F155="Historical",F155="Not validated")),"No replacement identified for a module on a retired or unvalidated standard. Identify one before the certificate lapses, not after.","Maintain and re verify at the next certificate review.")))))</f>
        <v/>
      </c>
    </row>
    <row r="156">
      <c r="A156" s="8" t="n"/>
      <c r="B156" s="8" t="n"/>
      <c r="C156" s="8" t="n"/>
      <c r="D156" s="8" t="n"/>
      <c r="E156" s="8" t="n"/>
      <c r="F156" s="8" t="n"/>
      <c r="G156" s="8" t="n"/>
      <c r="H156" s="8" t="n"/>
      <c r="I156" s="8" t="n"/>
      <c r="J156" s="8" t="n"/>
      <c r="K156" s="8" t="n"/>
      <c r="L156" s="8" t="n"/>
      <c r="M156" s="9">
        <f>IF(B156="","",IF(F156="FIPS 140-3 validated","Clear for new procurement",IF(OR(F156="FIPS 140-2 validated",F156="Historical"),IF(L156="Yes","BLOCKS new federal sale from 21 Sep 2026","Not federal facing, but now on a retired standard"),IF(F156="In validation queue","Pending. Treat as unvalidated until the certificate issues","Unvalidated"))))</f>
        <v/>
      </c>
      <c r="N156" s="8" t="n"/>
      <c r="O156" s="8" t="n"/>
      <c r="P156" s="8" t="n"/>
      <c r="Q156" s="9">
        <f>IF(P156="","",P156-TODAY())</f>
        <v/>
      </c>
      <c r="R156" s="9">
        <f>IF(B156="","",IF(AND(L156="Yes",F156&lt;&gt;"FIPS 140-3 validated"),"REPLACE OR REVALIDATE. This module cannot support a new federal sale and the date has passed or is days away.",IF(AND(J156="Yes",K156="No"),"Quantum vulnerable with no post quantum path. Put this module on the migration roadmap as a Wave 1 item.",IF(AND(J156="Yes",K156="Yes"),"Capable but not migrated. Confirm the negotiated algorithm in production, not the configured one.",IF(AND(N156="",OR(F156="FIPS 140-2 validated",F156="Historical",F156="Not validated")),"No replacement identified for a module on a retired or unvalidated standard. Identify one before the certificate lapses, not after.","Maintain and re verify at the next certificate review.")))))</f>
        <v/>
      </c>
    </row>
    <row r="157">
      <c r="A157" s="8" t="n"/>
      <c r="B157" s="8" t="n"/>
      <c r="C157" s="8" t="n"/>
      <c r="D157" s="8" t="n"/>
      <c r="E157" s="8" t="n"/>
      <c r="F157" s="8" t="n"/>
      <c r="G157" s="8" t="n"/>
      <c r="H157" s="8" t="n"/>
      <c r="I157" s="8" t="n"/>
      <c r="J157" s="8" t="n"/>
      <c r="K157" s="8" t="n"/>
      <c r="L157" s="8" t="n"/>
      <c r="M157" s="9">
        <f>IF(B157="","",IF(F157="FIPS 140-3 validated","Clear for new procurement",IF(OR(F157="FIPS 140-2 validated",F157="Historical"),IF(L157="Yes","BLOCKS new federal sale from 21 Sep 2026","Not federal facing, but now on a retired standard"),IF(F157="In validation queue","Pending. Treat as unvalidated until the certificate issues","Unvalidated"))))</f>
        <v/>
      </c>
      <c r="N157" s="8" t="n"/>
      <c r="O157" s="8" t="n"/>
      <c r="P157" s="8" t="n"/>
      <c r="Q157" s="9">
        <f>IF(P157="","",P157-TODAY())</f>
        <v/>
      </c>
      <c r="R157" s="9">
        <f>IF(B157="","",IF(AND(L157="Yes",F157&lt;&gt;"FIPS 140-3 validated"),"REPLACE OR REVALIDATE. This module cannot support a new federal sale and the date has passed or is days away.",IF(AND(J157="Yes",K157="No"),"Quantum vulnerable with no post quantum path. Put this module on the migration roadmap as a Wave 1 item.",IF(AND(J157="Yes",K157="Yes"),"Capable but not migrated. Confirm the negotiated algorithm in production, not the configured one.",IF(AND(N157="",OR(F157="FIPS 140-2 validated",F157="Historical",F157="Not validated")),"No replacement identified for a module on a retired or unvalidated standard. Identify one before the certificate lapses, not after.","Maintain and re verify at the next certificate review.")))))</f>
        <v/>
      </c>
    </row>
    <row r="158">
      <c r="A158" s="8" t="n"/>
      <c r="B158" s="8" t="n"/>
      <c r="C158" s="8" t="n"/>
      <c r="D158" s="8" t="n"/>
      <c r="E158" s="8" t="n"/>
      <c r="F158" s="8" t="n"/>
      <c r="G158" s="8" t="n"/>
      <c r="H158" s="8" t="n"/>
      <c r="I158" s="8" t="n"/>
      <c r="J158" s="8" t="n"/>
      <c r="K158" s="8" t="n"/>
      <c r="L158" s="8" t="n"/>
      <c r="M158" s="9">
        <f>IF(B158="","",IF(F158="FIPS 140-3 validated","Clear for new procurement",IF(OR(F158="FIPS 140-2 validated",F158="Historical"),IF(L158="Yes","BLOCKS new federal sale from 21 Sep 2026","Not federal facing, but now on a retired standard"),IF(F158="In validation queue","Pending. Treat as unvalidated until the certificate issues","Unvalidated"))))</f>
        <v/>
      </c>
      <c r="N158" s="8" t="n"/>
      <c r="O158" s="8" t="n"/>
      <c r="P158" s="8" t="n"/>
      <c r="Q158" s="9">
        <f>IF(P158="","",P158-TODAY())</f>
        <v/>
      </c>
      <c r="R158" s="9">
        <f>IF(B158="","",IF(AND(L158="Yes",F158&lt;&gt;"FIPS 140-3 validated"),"REPLACE OR REVALIDATE. This module cannot support a new federal sale and the date has passed or is days away.",IF(AND(J158="Yes",K158="No"),"Quantum vulnerable with no post quantum path. Put this module on the migration roadmap as a Wave 1 item.",IF(AND(J158="Yes",K158="Yes"),"Capable but not migrated. Confirm the negotiated algorithm in production, not the configured one.",IF(AND(N158="",OR(F158="FIPS 140-2 validated",F158="Historical",F158="Not validated")),"No replacement identified for a module on a retired or unvalidated standard. Identify one before the certificate lapses, not after.","Maintain and re verify at the next certificate review.")))))</f>
        <v/>
      </c>
    </row>
    <row r="159">
      <c r="A159" s="8" t="n"/>
      <c r="B159" s="8" t="n"/>
      <c r="C159" s="8" t="n"/>
      <c r="D159" s="8" t="n"/>
      <c r="E159" s="8" t="n"/>
      <c r="F159" s="8" t="n"/>
      <c r="G159" s="8" t="n"/>
      <c r="H159" s="8" t="n"/>
      <c r="I159" s="8" t="n"/>
      <c r="J159" s="8" t="n"/>
      <c r="K159" s="8" t="n"/>
      <c r="L159" s="8" t="n"/>
      <c r="M159" s="9">
        <f>IF(B159="","",IF(F159="FIPS 140-3 validated","Clear for new procurement",IF(OR(F159="FIPS 140-2 validated",F159="Historical"),IF(L159="Yes","BLOCKS new federal sale from 21 Sep 2026","Not federal facing, but now on a retired standard"),IF(F159="In validation queue","Pending. Treat as unvalidated until the certificate issues","Unvalidated"))))</f>
        <v/>
      </c>
      <c r="N159" s="8" t="n"/>
      <c r="O159" s="8" t="n"/>
      <c r="P159" s="8" t="n"/>
      <c r="Q159" s="9">
        <f>IF(P159="","",P159-TODAY())</f>
        <v/>
      </c>
      <c r="R159" s="9">
        <f>IF(B159="","",IF(AND(L159="Yes",F159&lt;&gt;"FIPS 140-3 validated"),"REPLACE OR REVALIDATE. This module cannot support a new federal sale and the date has passed or is days away.",IF(AND(J159="Yes",K159="No"),"Quantum vulnerable with no post quantum path. Put this module on the migration roadmap as a Wave 1 item.",IF(AND(J159="Yes",K159="Yes"),"Capable but not migrated. Confirm the negotiated algorithm in production, not the configured one.",IF(AND(N159="",OR(F159="FIPS 140-2 validated",F159="Historical",F159="Not validated")),"No replacement identified for a module on a retired or unvalidated standard. Identify one before the certificate lapses, not after.","Maintain and re verify at the next certificate review.")))))</f>
        <v/>
      </c>
    </row>
    <row r="160">
      <c r="A160" s="8" t="n"/>
      <c r="B160" s="8" t="n"/>
      <c r="C160" s="8" t="n"/>
      <c r="D160" s="8" t="n"/>
      <c r="E160" s="8" t="n"/>
      <c r="F160" s="8" t="n"/>
      <c r="G160" s="8" t="n"/>
      <c r="H160" s="8" t="n"/>
      <c r="I160" s="8" t="n"/>
      <c r="J160" s="8" t="n"/>
      <c r="K160" s="8" t="n"/>
      <c r="L160" s="8" t="n"/>
      <c r="M160" s="9">
        <f>IF(B160="","",IF(F160="FIPS 140-3 validated","Clear for new procurement",IF(OR(F160="FIPS 140-2 validated",F160="Historical"),IF(L160="Yes","BLOCKS new federal sale from 21 Sep 2026","Not federal facing, but now on a retired standard"),IF(F160="In validation queue","Pending. Treat as unvalidated until the certificate issues","Unvalidated"))))</f>
        <v/>
      </c>
      <c r="N160" s="8" t="n"/>
      <c r="O160" s="8" t="n"/>
      <c r="P160" s="8" t="n"/>
      <c r="Q160" s="9">
        <f>IF(P160="","",P160-TODAY())</f>
        <v/>
      </c>
      <c r="R160" s="9">
        <f>IF(B160="","",IF(AND(L160="Yes",F160&lt;&gt;"FIPS 140-3 validated"),"REPLACE OR REVALIDATE. This module cannot support a new federal sale and the date has passed or is days away.",IF(AND(J160="Yes",K160="No"),"Quantum vulnerable with no post quantum path. Put this module on the migration roadmap as a Wave 1 item.",IF(AND(J160="Yes",K160="Yes"),"Capable but not migrated. Confirm the negotiated algorithm in production, not the configured one.",IF(AND(N160="",OR(F160="FIPS 140-2 validated",F160="Historical",F160="Not validated")),"No replacement identified for a module on a retired or unvalidated standard. Identify one before the certificate lapses, not after.","Maintain and re verify at the next certificate review.")))))</f>
        <v/>
      </c>
    </row>
    <row r="161">
      <c r="A161" s="8" t="n"/>
      <c r="B161" s="8" t="n"/>
      <c r="C161" s="8" t="n"/>
      <c r="D161" s="8" t="n"/>
      <c r="E161" s="8" t="n"/>
      <c r="F161" s="8" t="n"/>
      <c r="G161" s="8" t="n"/>
      <c r="H161" s="8" t="n"/>
      <c r="I161" s="8" t="n"/>
      <c r="J161" s="8" t="n"/>
      <c r="K161" s="8" t="n"/>
      <c r="L161" s="8" t="n"/>
      <c r="M161" s="9">
        <f>IF(B161="","",IF(F161="FIPS 140-3 validated","Clear for new procurement",IF(OR(F161="FIPS 140-2 validated",F161="Historical"),IF(L161="Yes","BLOCKS new federal sale from 21 Sep 2026","Not federal facing, but now on a retired standard"),IF(F161="In validation queue","Pending. Treat as unvalidated until the certificate issues","Unvalidated"))))</f>
        <v/>
      </c>
      <c r="N161" s="8" t="n"/>
      <c r="O161" s="8" t="n"/>
      <c r="P161" s="8" t="n"/>
      <c r="Q161" s="9">
        <f>IF(P161="","",P161-TODAY())</f>
        <v/>
      </c>
      <c r="R161" s="9">
        <f>IF(B161="","",IF(AND(L161="Yes",F161&lt;&gt;"FIPS 140-3 validated"),"REPLACE OR REVALIDATE. This module cannot support a new federal sale and the date has passed or is days away.",IF(AND(J161="Yes",K161="No"),"Quantum vulnerable with no post quantum path. Put this module on the migration roadmap as a Wave 1 item.",IF(AND(J161="Yes",K161="Yes"),"Capable but not migrated. Confirm the negotiated algorithm in production, not the configured one.",IF(AND(N161="",OR(F161="FIPS 140-2 validated",F161="Historical",F161="Not validated")),"No replacement identified for a module on a retired or unvalidated standard. Identify one before the certificate lapses, not after.","Maintain and re verify at the next certificate review.")))))</f>
        <v/>
      </c>
    </row>
    <row r="162">
      <c r="A162" s="8" t="n"/>
      <c r="B162" s="8" t="n"/>
      <c r="C162" s="8" t="n"/>
      <c r="D162" s="8" t="n"/>
      <c r="E162" s="8" t="n"/>
      <c r="F162" s="8" t="n"/>
      <c r="G162" s="8" t="n"/>
      <c r="H162" s="8" t="n"/>
      <c r="I162" s="8" t="n"/>
      <c r="J162" s="8" t="n"/>
      <c r="K162" s="8" t="n"/>
      <c r="L162" s="8" t="n"/>
      <c r="M162" s="9">
        <f>IF(B162="","",IF(F162="FIPS 140-3 validated","Clear for new procurement",IF(OR(F162="FIPS 140-2 validated",F162="Historical"),IF(L162="Yes","BLOCKS new federal sale from 21 Sep 2026","Not federal facing, but now on a retired standard"),IF(F162="In validation queue","Pending. Treat as unvalidated until the certificate issues","Unvalidated"))))</f>
        <v/>
      </c>
      <c r="N162" s="8" t="n"/>
      <c r="O162" s="8" t="n"/>
      <c r="P162" s="8" t="n"/>
      <c r="Q162" s="9">
        <f>IF(P162="","",P162-TODAY())</f>
        <v/>
      </c>
      <c r="R162" s="9">
        <f>IF(B162="","",IF(AND(L162="Yes",F162&lt;&gt;"FIPS 140-3 validated"),"REPLACE OR REVALIDATE. This module cannot support a new federal sale and the date has passed or is days away.",IF(AND(J162="Yes",K162="No"),"Quantum vulnerable with no post quantum path. Put this module on the migration roadmap as a Wave 1 item.",IF(AND(J162="Yes",K162="Yes"),"Capable but not migrated. Confirm the negotiated algorithm in production, not the configured one.",IF(AND(N162="",OR(F162="FIPS 140-2 validated",F162="Historical",F162="Not validated")),"No replacement identified for a module on a retired or unvalidated standard. Identify one before the certificate lapses, not after.","Maintain and re verify at the next certificate review.")))))</f>
        <v/>
      </c>
    </row>
    <row r="163">
      <c r="A163" s="8" t="n"/>
      <c r="B163" s="8" t="n"/>
      <c r="C163" s="8" t="n"/>
      <c r="D163" s="8" t="n"/>
      <c r="E163" s="8" t="n"/>
      <c r="F163" s="8" t="n"/>
      <c r="G163" s="8" t="n"/>
      <c r="H163" s="8" t="n"/>
      <c r="I163" s="8" t="n"/>
      <c r="J163" s="8" t="n"/>
      <c r="K163" s="8" t="n"/>
      <c r="L163" s="8" t="n"/>
      <c r="M163" s="9">
        <f>IF(B163="","",IF(F163="FIPS 140-3 validated","Clear for new procurement",IF(OR(F163="FIPS 140-2 validated",F163="Historical"),IF(L163="Yes","BLOCKS new federal sale from 21 Sep 2026","Not federal facing, but now on a retired standard"),IF(F163="In validation queue","Pending. Treat as unvalidated until the certificate issues","Unvalidated"))))</f>
        <v/>
      </c>
      <c r="N163" s="8" t="n"/>
      <c r="O163" s="8" t="n"/>
      <c r="P163" s="8" t="n"/>
      <c r="Q163" s="9">
        <f>IF(P163="","",P163-TODAY())</f>
        <v/>
      </c>
      <c r="R163" s="9">
        <f>IF(B163="","",IF(AND(L163="Yes",F163&lt;&gt;"FIPS 140-3 validated"),"REPLACE OR REVALIDATE. This module cannot support a new federal sale and the date has passed or is days away.",IF(AND(J163="Yes",K163="No"),"Quantum vulnerable with no post quantum path. Put this module on the migration roadmap as a Wave 1 item.",IF(AND(J163="Yes",K163="Yes"),"Capable but not migrated. Confirm the negotiated algorithm in production, not the configured one.",IF(AND(N163="",OR(F163="FIPS 140-2 validated",F163="Historical",F163="Not validated")),"No replacement identified for a module on a retired or unvalidated standard. Identify one before the certificate lapses, not after.","Maintain and re verify at the next certificate review.")))))</f>
        <v/>
      </c>
    </row>
    <row r="164">
      <c r="A164" s="8" t="n"/>
      <c r="B164" s="8" t="n"/>
      <c r="C164" s="8" t="n"/>
      <c r="D164" s="8" t="n"/>
      <c r="E164" s="8" t="n"/>
      <c r="F164" s="8" t="n"/>
      <c r="G164" s="8" t="n"/>
      <c r="H164" s="8" t="n"/>
      <c r="I164" s="8" t="n"/>
      <c r="J164" s="8" t="n"/>
      <c r="K164" s="8" t="n"/>
      <c r="L164" s="8" t="n"/>
      <c r="M164" s="9">
        <f>IF(B164="","",IF(F164="FIPS 140-3 validated","Clear for new procurement",IF(OR(F164="FIPS 140-2 validated",F164="Historical"),IF(L164="Yes","BLOCKS new federal sale from 21 Sep 2026","Not federal facing, but now on a retired standard"),IF(F164="In validation queue","Pending. Treat as unvalidated until the certificate issues","Unvalidated"))))</f>
        <v/>
      </c>
      <c r="N164" s="8" t="n"/>
      <c r="O164" s="8" t="n"/>
      <c r="P164" s="8" t="n"/>
      <c r="Q164" s="9">
        <f>IF(P164="","",P164-TODAY())</f>
        <v/>
      </c>
      <c r="R164" s="9">
        <f>IF(B164="","",IF(AND(L164="Yes",F164&lt;&gt;"FIPS 140-3 validated"),"REPLACE OR REVALIDATE. This module cannot support a new federal sale and the date has passed or is days away.",IF(AND(J164="Yes",K164="No"),"Quantum vulnerable with no post quantum path. Put this module on the migration roadmap as a Wave 1 item.",IF(AND(J164="Yes",K164="Yes"),"Capable but not migrated. Confirm the negotiated algorithm in production, not the configured one.",IF(AND(N164="",OR(F164="FIPS 140-2 validated",F164="Historical",F164="Not validated")),"No replacement identified for a module on a retired or unvalidated standard. Identify one before the certificate lapses, not after.","Maintain and re verify at the next certificate review.")))))</f>
        <v/>
      </c>
    </row>
    <row r="165">
      <c r="A165" s="8" t="n"/>
      <c r="B165" s="8" t="n"/>
      <c r="C165" s="8" t="n"/>
      <c r="D165" s="8" t="n"/>
      <c r="E165" s="8" t="n"/>
      <c r="F165" s="8" t="n"/>
      <c r="G165" s="8" t="n"/>
      <c r="H165" s="8" t="n"/>
      <c r="I165" s="8" t="n"/>
      <c r="J165" s="8" t="n"/>
      <c r="K165" s="8" t="n"/>
      <c r="L165" s="8" t="n"/>
      <c r="M165" s="9">
        <f>IF(B165="","",IF(F165="FIPS 140-3 validated","Clear for new procurement",IF(OR(F165="FIPS 140-2 validated",F165="Historical"),IF(L165="Yes","BLOCKS new federal sale from 21 Sep 2026","Not federal facing, but now on a retired standard"),IF(F165="In validation queue","Pending. Treat as unvalidated until the certificate issues","Unvalidated"))))</f>
        <v/>
      </c>
      <c r="N165" s="8" t="n"/>
      <c r="O165" s="8" t="n"/>
      <c r="P165" s="8" t="n"/>
      <c r="Q165" s="9">
        <f>IF(P165="","",P165-TODAY())</f>
        <v/>
      </c>
      <c r="R165" s="9">
        <f>IF(B165="","",IF(AND(L165="Yes",F165&lt;&gt;"FIPS 140-3 validated"),"REPLACE OR REVALIDATE. This module cannot support a new federal sale and the date has passed or is days away.",IF(AND(J165="Yes",K165="No"),"Quantum vulnerable with no post quantum path. Put this module on the migration roadmap as a Wave 1 item.",IF(AND(J165="Yes",K165="Yes"),"Capable but not migrated. Confirm the negotiated algorithm in production, not the configured one.",IF(AND(N165="",OR(F165="FIPS 140-2 validated",F165="Historical",F165="Not validated")),"No replacement identified for a module on a retired or unvalidated standard. Identify one before the certificate lapses, not after.","Maintain and re verify at the next certificate review.")))))</f>
        <v/>
      </c>
    </row>
    <row r="166">
      <c r="A166" s="8" t="n"/>
      <c r="B166" s="8" t="n"/>
      <c r="C166" s="8" t="n"/>
      <c r="D166" s="8" t="n"/>
      <c r="E166" s="8" t="n"/>
      <c r="F166" s="8" t="n"/>
      <c r="G166" s="8" t="n"/>
      <c r="H166" s="8" t="n"/>
      <c r="I166" s="8" t="n"/>
      <c r="J166" s="8" t="n"/>
      <c r="K166" s="8" t="n"/>
      <c r="L166" s="8" t="n"/>
      <c r="M166" s="9">
        <f>IF(B166="","",IF(F166="FIPS 140-3 validated","Clear for new procurement",IF(OR(F166="FIPS 140-2 validated",F166="Historical"),IF(L166="Yes","BLOCKS new federal sale from 21 Sep 2026","Not federal facing, but now on a retired standard"),IF(F166="In validation queue","Pending. Treat as unvalidated until the certificate issues","Unvalidated"))))</f>
        <v/>
      </c>
      <c r="N166" s="8" t="n"/>
      <c r="O166" s="8" t="n"/>
      <c r="P166" s="8" t="n"/>
      <c r="Q166" s="9">
        <f>IF(P166="","",P166-TODAY())</f>
        <v/>
      </c>
      <c r="R166" s="9">
        <f>IF(B166="","",IF(AND(L166="Yes",F166&lt;&gt;"FIPS 140-3 validated"),"REPLACE OR REVALIDATE. This module cannot support a new federal sale and the date has passed or is days away.",IF(AND(J166="Yes",K166="No"),"Quantum vulnerable with no post quantum path. Put this module on the migration roadmap as a Wave 1 item.",IF(AND(J166="Yes",K166="Yes"),"Capable but not migrated. Confirm the negotiated algorithm in production, not the configured one.",IF(AND(N166="",OR(F166="FIPS 140-2 validated",F166="Historical",F166="Not validated")),"No replacement identified for a module on a retired or unvalidated standard. Identify one before the certificate lapses, not after.","Maintain and re verify at the next certificate review.")))))</f>
        <v/>
      </c>
    </row>
    <row r="167">
      <c r="A167" s="8" t="n"/>
      <c r="B167" s="8" t="n"/>
      <c r="C167" s="8" t="n"/>
      <c r="D167" s="8" t="n"/>
      <c r="E167" s="8" t="n"/>
      <c r="F167" s="8" t="n"/>
      <c r="G167" s="8" t="n"/>
      <c r="H167" s="8" t="n"/>
      <c r="I167" s="8" t="n"/>
      <c r="J167" s="8" t="n"/>
      <c r="K167" s="8" t="n"/>
      <c r="L167" s="8" t="n"/>
      <c r="M167" s="9">
        <f>IF(B167="","",IF(F167="FIPS 140-3 validated","Clear for new procurement",IF(OR(F167="FIPS 140-2 validated",F167="Historical"),IF(L167="Yes","BLOCKS new federal sale from 21 Sep 2026","Not federal facing, but now on a retired standard"),IF(F167="In validation queue","Pending. Treat as unvalidated until the certificate issues","Unvalidated"))))</f>
        <v/>
      </c>
      <c r="N167" s="8" t="n"/>
      <c r="O167" s="8" t="n"/>
      <c r="P167" s="8" t="n"/>
      <c r="Q167" s="9">
        <f>IF(P167="","",P167-TODAY())</f>
        <v/>
      </c>
      <c r="R167" s="9">
        <f>IF(B167="","",IF(AND(L167="Yes",F167&lt;&gt;"FIPS 140-3 validated"),"REPLACE OR REVALIDATE. This module cannot support a new federal sale and the date has passed or is days away.",IF(AND(J167="Yes",K167="No"),"Quantum vulnerable with no post quantum path. Put this module on the migration roadmap as a Wave 1 item.",IF(AND(J167="Yes",K167="Yes"),"Capable but not migrated. Confirm the negotiated algorithm in production, not the configured one.",IF(AND(N167="",OR(F167="FIPS 140-2 validated",F167="Historical",F167="Not validated")),"No replacement identified for a module on a retired or unvalidated standard. Identify one before the certificate lapses, not after.","Maintain and re verify at the next certificate review.")))))</f>
        <v/>
      </c>
    </row>
    <row r="168">
      <c r="A168" s="8" t="n"/>
      <c r="B168" s="8" t="n"/>
      <c r="C168" s="8" t="n"/>
      <c r="D168" s="8" t="n"/>
      <c r="E168" s="8" t="n"/>
      <c r="F168" s="8" t="n"/>
      <c r="G168" s="8" t="n"/>
      <c r="H168" s="8" t="n"/>
      <c r="I168" s="8" t="n"/>
      <c r="J168" s="8" t="n"/>
      <c r="K168" s="8" t="n"/>
      <c r="L168" s="8" t="n"/>
      <c r="M168" s="9">
        <f>IF(B168="","",IF(F168="FIPS 140-3 validated","Clear for new procurement",IF(OR(F168="FIPS 140-2 validated",F168="Historical"),IF(L168="Yes","BLOCKS new federal sale from 21 Sep 2026","Not federal facing, but now on a retired standard"),IF(F168="In validation queue","Pending. Treat as unvalidated until the certificate issues","Unvalidated"))))</f>
        <v/>
      </c>
      <c r="N168" s="8" t="n"/>
      <c r="O168" s="8" t="n"/>
      <c r="P168" s="8" t="n"/>
      <c r="Q168" s="9">
        <f>IF(P168="","",P168-TODAY())</f>
        <v/>
      </c>
      <c r="R168" s="9">
        <f>IF(B168="","",IF(AND(L168="Yes",F168&lt;&gt;"FIPS 140-3 validated"),"REPLACE OR REVALIDATE. This module cannot support a new federal sale and the date has passed or is days away.",IF(AND(J168="Yes",K168="No"),"Quantum vulnerable with no post quantum path. Put this module on the migration roadmap as a Wave 1 item.",IF(AND(J168="Yes",K168="Yes"),"Capable but not migrated. Confirm the negotiated algorithm in production, not the configured one.",IF(AND(N168="",OR(F168="FIPS 140-2 validated",F168="Historical",F168="Not validated")),"No replacement identified for a module on a retired or unvalidated standard. Identify one before the certificate lapses, not after.","Maintain and re verify at the next certificate review.")))))</f>
        <v/>
      </c>
    </row>
    <row r="169">
      <c r="A169" s="8" t="n"/>
      <c r="B169" s="8" t="n"/>
      <c r="C169" s="8" t="n"/>
      <c r="D169" s="8" t="n"/>
      <c r="E169" s="8" t="n"/>
      <c r="F169" s="8" t="n"/>
      <c r="G169" s="8" t="n"/>
      <c r="H169" s="8" t="n"/>
      <c r="I169" s="8" t="n"/>
      <c r="J169" s="8" t="n"/>
      <c r="K169" s="8" t="n"/>
      <c r="L169" s="8" t="n"/>
      <c r="M169" s="9">
        <f>IF(B169="","",IF(F169="FIPS 140-3 validated","Clear for new procurement",IF(OR(F169="FIPS 140-2 validated",F169="Historical"),IF(L169="Yes","BLOCKS new federal sale from 21 Sep 2026","Not federal facing, but now on a retired standard"),IF(F169="In validation queue","Pending. Treat as unvalidated until the certificate issues","Unvalidated"))))</f>
        <v/>
      </c>
      <c r="N169" s="8" t="n"/>
      <c r="O169" s="8" t="n"/>
      <c r="P169" s="8" t="n"/>
      <c r="Q169" s="9">
        <f>IF(P169="","",P169-TODAY())</f>
        <v/>
      </c>
      <c r="R169" s="9">
        <f>IF(B169="","",IF(AND(L169="Yes",F169&lt;&gt;"FIPS 140-3 validated"),"REPLACE OR REVALIDATE. This module cannot support a new federal sale and the date has passed or is days away.",IF(AND(J169="Yes",K169="No"),"Quantum vulnerable with no post quantum path. Put this module on the migration roadmap as a Wave 1 item.",IF(AND(J169="Yes",K169="Yes"),"Capable but not migrated. Confirm the negotiated algorithm in production, not the configured one.",IF(AND(N169="",OR(F169="FIPS 140-2 validated",F169="Historical",F169="Not validated")),"No replacement identified for a module on a retired or unvalidated standard. Identify one before the certificate lapses, not after.","Maintain and re verify at the next certificate review.")))))</f>
        <v/>
      </c>
    </row>
    <row r="170">
      <c r="A170" s="8" t="n"/>
      <c r="B170" s="8" t="n"/>
      <c r="C170" s="8" t="n"/>
      <c r="D170" s="8" t="n"/>
      <c r="E170" s="8" t="n"/>
      <c r="F170" s="8" t="n"/>
      <c r="G170" s="8" t="n"/>
      <c r="H170" s="8" t="n"/>
      <c r="I170" s="8" t="n"/>
      <c r="J170" s="8" t="n"/>
      <c r="K170" s="8" t="n"/>
      <c r="L170" s="8" t="n"/>
      <c r="M170" s="9">
        <f>IF(B170="","",IF(F170="FIPS 140-3 validated","Clear for new procurement",IF(OR(F170="FIPS 140-2 validated",F170="Historical"),IF(L170="Yes","BLOCKS new federal sale from 21 Sep 2026","Not federal facing, but now on a retired standard"),IF(F170="In validation queue","Pending. Treat as unvalidated until the certificate issues","Unvalidated"))))</f>
        <v/>
      </c>
      <c r="N170" s="8" t="n"/>
      <c r="O170" s="8" t="n"/>
      <c r="P170" s="8" t="n"/>
      <c r="Q170" s="9">
        <f>IF(P170="","",P170-TODAY())</f>
        <v/>
      </c>
      <c r="R170" s="9">
        <f>IF(B170="","",IF(AND(L170="Yes",F170&lt;&gt;"FIPS 140-3 validated"),"REPLACE OR REVALIDATE. This module cannot support a new federal sale and the date has passed or is days away.",IF(AND(J170="Yes",K170="No"),"Quantum vulnerable with no post quantum path. Put this module on the migration roadmap as a Wave 1 item.",IF(AND(J170="Yes",K170="Yes"),"Capable but not migrated. Confirm the negotiated algorithm in production, not the configured one.",IF(AND(N170="",OR(F170="FIPS 140-2 validated",F170="Historical",F170="Not validated")),"No replacement identified for a module on a retired or unvalidated standard. Identify one before the certificate lapses, not after.","Maintain and re verify at the next certificate review.")))))</f>
        <v/>
      </c>
    </row>
    <row r="171">
      <c r="A171" s="8" t="n"/>
      <c r="B171" s="8" t="n"/>
      <c r="C171" s="8" t="n"/>
      <c r="D171" s="8" t="n"/>
      <c r="E171" s="8" t="n"/>
      <c r="F171" s="8" t="n"/>
      <c r="G171" s="8" t="n"/>
      <c r="H171" s="8" t="n"/>
      <c r="I171" s="8" t="n"/>
      <c r="J171" s="8" t="n"/>
      <c r="K171" s="8" t="n"/>
      <c r="L171" s="8" t="n"/>
      <c r="M171" s="9">
        <f>IF(B171="","",IF(F171="FIPS 140-3 validated","Clear for new procurement",IF(OR(F171="FIPS 140-2 validated",F171="Historical"),IF(L171="Yes","BLOCKS new federal sale from 21 Sep 2026","Not federal facing, but now on a retired standard"),IF(F171="In validation queue","Pending. Treat as unvalidated until the certificate issues","Unvalidated"))))</f>
        <v/>
      </c>
      <c r="N171" s="8" t="n"/>
      <c r="O171" s="8" t="n"/>
      <c r="P171" s="8" t="n"/>
      <c r="Q171" s="9">
        <f>IF(P171="","",P171-TODAY())</f>
        <v/>
      </c>
      <c r="R171" s="9">
        <f>IF(B171="","",IF(AND(L171="Yes",F171&lt;&gt;"FIPS 140-3 validated"),"REPLACE OR REVALIDATE. This module cannot support a new federal sale and the date has passed or is days away.",IF(AND(J171="Yes",K171="No"),"Quantum vulnerable with no post quantum path. Put this module on the migration roadmap as a Wave 1 item.",IF(AND(J171="Yes",K171="Yes"),"Capable but not migrated. Confirm the negotiated algorithm in production, not the configured one.",IF(AND(N171="",OR(F171="FIPS 140-2 validated",F171="Historical",F171="Not validated")),"No replacement identified for a module on a retired or unvalidated standard. Identify one before the certificate lapses, not after.","Maintain and re verify at the next certificate review.")))))</f>
        <v/>
      </c>
    </row>
    <row r="172">
      <c r="A172" s="8" t="n"/>
      <c r="B172" s="8" t="n"/>
      <c r="C172" s="8" t="n"/>
      <c r="D172" s="8" t="n"/>
      <c r="E172" s="8" t="n"/>
      <c r="F172" s="8" t="n"/>
      <c r="G172" s="8" t="n"/>
      <c r="H172" s="8" t="n"/>
      <c r="I172" s="8" t="n"/>
      <c r="J172" s="8" t="n"/>
      <c r="K172" s="8" t="n"/>
      <c r="L172" s="8" t="n"/>
      <c r="M172" s="9">
        <f>IF(B172="","",IF(F172="FIPS 140-3 validated","Clear for new procurement",IF(OR(F172="FIPS 140-2 validated",F172="Historical"),IF(L172="Yes","BLOCKS new federal sale from 21 Sep 2026","Not federal facing, but now on a retired standard"),IF(F172="In validation queue","Pending. Treat as unvalidated until the certificate issues","Unvalidated"))))</f>
        <v/>
      </c>
      <c r="N172" s="8" t="n"/>
      <c r="O172" s="8" t="n"/>
      <c r="P172" s="8" t="n"/>
      <c r="Q172" s="9">
        <f>IF(P172="","",P172-TODAY())</f>
        <v/>
      </c>
      <c r="R172" s="9">
        <f>IF(B172="","",IF(AND(L172="Yes",F172&lt;&gt;"FIPS 140-3 validated"),"REPLACE OR REVALIDATE. This module cannot support a new federal sale and the date has passed or is days away.",IF(AND(J172="Yes",K172="No"),"Quantum vulnerable with no post quantum path. Put this module on the migration roadmap as a Wave 1 item.",IF(AND(J172="Yes",K172="Yes"),"Capable but not migrated. Confirm the negotiated algorithm in production, not the configured one.",IF(AND(N172="",OR(F172="FIPS 140-2 validated",F172="Historical",F172="Not validated")),"No replacement identified for a module on a retired or unvalidated standard. Identify one before the certificate lapses, not after.","Maintain and re verify at the next certificate review.")))))</f>
        <v/>
      </c>
    </row>
    <row r="173">
      <c r="A173" s="8" t="n"/>
      <c r="B173" s="8" t="n"/>
      <c r="C173" s="8" t="n"/>
      <c r="D173" s="8" t="n"/>
      <c r="E173" s="8" t="n"/>
      <c r="F173" s="8" t="n"/>
      <c r="G173" s="8" t="n"/>
      <c r="H173" s="8" t="n"/>
      <c r="I173" s="8" t="n"/>
      <c r="J173" s="8" t="n"/>
      <c r="K173" s="8" t="n"/>
      <c r="L173" s="8" t="n"/>
      <c r="M173" s="9">
        <f>IF(B173="","",IF(F173="FIPS 140-3 validated","Clear for new procurement",IF(OR(F173="FIPS 140-2 validated",F173="Historical"),IF(L173="Yes","BLOCKS new federal sale from 21 Sep 2026","Not federal facing, but now on a retired standard"),IF(F173="In validation queue","Pending. Treat as unvalidated until the certificate issues","Unvalidated"))))</f>
        <v/>
      </c>
      <c r="N173" s="8" t="n"/>
      <c r="O173" s="8" t="n"/>
      <c r="P173" s="8" t="n"/>
      <c r="Q173" s="9">
        <f>IF(P173="","",P173-TODAY())</f>
        <v/>
      </c>
      <c r="R173" s="9">
        <f>IF(B173="","",IF(AND(L173="Yes",F173&lt;&gt;"FIPS 140-3 validated"),"REPLACE OR REVALIDATE. This module cannot support a new federal sale and the date has passed or is days away.",IF(AND(J173="Yes",K173="No"),"Quantum vulnerable with no post quantum path. Put this module on the migration roadmap as a Wave 1 item.",IF(AND(J173="Yes",K173="Yes"),"Capable but not migrated. Confirm the negotiated algorithm in production, not the configured one.",IF(AND(N173="",OR(F173="FIPS 140-2 validated",F173="Historical",F173="Not validated")),"No replacement identified for a module on a retired or unvalidated standard. Identify one before the certificate lapses, not after.","Maintain and re verify at the next certificate review.")))))</f>
        <v/>
      </c>
    </row>
    <row r="174">
      <c r="A174" s="8" t="n"/>
      <c r="B174" s="8" t="n"/>
      <c r="C174" s="8" t="n"/>
      <c r="D174" s="8" t="n"/>
      <c r="E174" s="8" t="n"/>
      <c r="F174" s="8" t="n"/>
      <c r="G174" s="8" t="n"/>
      <c r="H174" s="8" t="n"/>
      <c r="I174" s="8" t="n"/>
      <c r="J174" s="8" t="n"/>
      <c r="K174" s="8" t="n"/>
      <c r="L174" s="8" t="n"/>
      <c r="M174" s="9">
        <f>IF(B174="","",IF(F174="FIPS 140-3 validated","Clear for new procurement",IF(OR(F174="FIPS 140-2 validated",F174="Historical"),IF(L174="Yes","BLOCKS new federal sale from 21 Sep 2026","Not federal facing, but now on a retired standard"),IF(F174="In validation queue","Pending. Treat as unvalidated until the certificate issues","Unvalidated"))))</f>
        <v/>
      </c>
      <c r="N174" s="8" t="n"/>
      <c r="O174" s="8" t="n"/>
      <c r="P174" s="8" t="n"/>
      <c r="Q174" s="9">
        <f>IF(P174="","",P174-TODAY())</f>
        <v/>
      </c>
      <c r="R174" s="9">
        <f>IF(B174="","",IF(AND(L174="Yes",F174&lt;&gt;"FIPS 140-3 validated"),"REPLACE OR REVALIDATE. This module cannot support a new federal sale and the date has passed or is days away.",IF(AND(J174="Yes",K174="No"),"Quantum vulnerable with no post quantum path. Put this module on the migration roadmap as a Wave 1 item.",IF(AND(J174="Yes",K174="Yes"),"Capable but not migrated. Confirm the negotiated algorithm in production, not the configured one.",IF(AND(N174="",OR(F174="FIPS 140-2 validated",F174="Historical",F174="Not validated")),"No replacement identified for a module on a retired or unvalidated standard. Identify one before the certificate lapses, not after.","Maintain and re verify at the next certificate review.")))))</f>
        <v/>
      </c>
    </row>
    <row r="175">
      <c r="A175" s="8" t="n"/>
      <c r="B175" s="8" t="n"/>
      <c r="C175" s="8" t="n"/>
      <c r="D175" s="8" t="n"/>
      <c r="E175" s="8" t="n"/>
      <c r="F175" s="8" t="n"/>
      <c r="G175" s="8" t="n"/>
      <c r="H175" s="8" t="n"/>
      <c r="I175" s="8" t="n"/>
      <c r="J175" s="8" t="n"/>
      <c r="K175" s="8" t="n"/>
      <c r="L175" s="8" t="n"/>
      <c r="M175" s="9">
        <f>IF(B175="","",IF(F175="FIPS 140-3 validated","Clear for new procurement",IF(OR(F175="FIPS 140-2 validated",F175="Historical"),IF(L175="Yes","BLOCKS new federal sale from 21 Sep 2026","Not federal facing, but now on a retired standard"),IF(F175="In validation queue","Pending. Treat as unvalidated until the certificate issues","Unvalidated"))))</f>
        <v/>
      </c>
      <c r="N175" s="8" t="n"/>
      <c r="O175" s="8" t="n"/>
      <c r="P175" s="8" t="n"/>
      <c r="Q175" s="9">
        <f>IF(P175="","",P175-TODAY())</f>
        <v/>
      </c>
      <c r="R175" s="9">
        <f>IF(B175="","",IF(AND(L175="Yes",F175&lt;&gt;"FIPS 140-3 validated"),"REPLACE OR REVALIDATE. This module cannot support a new federal sale and the date has passed or is days away.",IF(AND(J175="Yes",K175="No"),"Quantum vulnerable with no post quantum path. Put this module on the migration roadmap as a Wave 1 item.",IF(AND(J175="Yes",K175="Yes"),"Capable but not migrated. Confirm the negotiated algorithm in production, not the configured one.",IF(AND(N175="",OR(F175="FIPS 140-2 validated",F175="Historical",F175="Not validated")),"No replacement identified for a module on a retired or unvalidated standard. Identify one before the certificate lapses, not after.","Maintain and re verify at the next certificate review.")))))</f>
        <v/>
      </c>
    </row>
    <row r="176">
      <c r="A176" s="8" t="n"/>
      <c r="B176" s="8" t="n"/>
      <c r="C176" s="8" t="n"/>
      <c r="D176" s="8" t="n"/>
      <c r="E176" s="8" t="n"/>
      <c r="F176" s="8" t="n"/>
      <c r="G176" s="8" t="n"/>
      <c r="H176" s="8" t="n"/>
      <c r="I176" s="8" t="n"/>
      <c r="J176" s="8" t="n"/>
      <c r="K176" s="8" t="n"/>
      <c r="L176" s="8" t="n"/>
      <c r="M176" s="9">
        <f>IF(B176="","",IF(F176="FIPS 140-3 validated","Clear for new procurement",IF(OR(F176="FIPS 140-2 validated",F176="Historical"),IF(L176="Yes","BLOCKS new federal sale from 21 Sep 2026","Not federal facing, but now on a retired standard"),IF(F176="In validation queue","Pending. Treat as unvalidated until the certificate issues","Unvalidated"))))</f>
        <v/>
      </c>
      <c r="N176" s="8" t="n"/>
      <c r="O176" s="8" t="n"/>
      <c r="P176" s="8" t="n"/>
      <c r="Q176" s="9">
        <f>IF(P176="","",P176-TODAY())</f>
        <v/>
      </c>
      <c r="R176" s="9">
        <f>IF(B176="","",IF(AND(L176="Yes",F176&lt;&gt;"FIPS 140-3 validated"),"REPLACE OR REVALIDATE. This module cannot support a new federal sale and the date has passed or is days away.",IF(AND(J176="Yes",K176="No"),"Quantum vulnerable with no post quantum path. Put this module on the migration roadmap as a Wave 1 item.",IF(AND(J176="Yes",K176="Yes"),"Capable but not migrated. Confirm the negotiated algorithm in production, not the configured one.",IF(AND(N176="",OR(F176="FIPS 140-2 validated",F176="Historical",F176="Not validated")),"No replacement identified for a module on a retired or unvalidated standard. Identify one before the certificate lapses, not after.","Maintain and re verify at the next certificate review.")))))</f>
        <v/>
      </c>
    </row>
    <row r="177">
      <c r="A177" s="8" t="n"/>
      <c r="B177" s="8" t="n"/>
      <c r="C177" s="8" t="n"/>
      <c r="D177" s="8" t="n"/>
      <c r="E177" s="8" t="n"/>
      <c r="F177" s="8" t="n"/>
      <c r="G177" s="8" t="n"/>
      <c r="H177" s="8" t="n"/>
      <c r="I177" s="8" t="n"/>
      <c r="J177" s="8" t="n"/>
      <c r="K177" s="8" t="n"/>
      <c r="L177" s="8" t="n"/>
      <c r="M177" s="9">
        <f>IF(B177="","",IF(F177="FIPS 140-3 validated","Clear for new procurement",IF(OR(F177="FIPS 140-2 validated",F177="Historical"),IF(L177="Yes","BLOCKS new federal sale from 21 Sep 2026","Not federal facing, but now on a retired standard"),IF(F177="In validation queue","Pending. Treat as unvalidated until the certificate issues","Unvalidated"))))</f>
        <v/>
      </c>
      <c r="N177" s="8" t="n"/>
      <c r="O177" s="8" t="n"/>
      <c r="P177" s="8" t="n"/>
      <c r="Q177" s="9">
        <f>IF(P177="","",P177-TODAY())</f>
        <v/>
      </c>
      <c r="R177" s="9">
        <f>IF(B177="","",IF(AND(L177="Yes",F177&lt;&gt;"FIPS 140-3 validated"),"REPLACE OR REVALIDATE. This module cannot support a new federal sale and the date has passed or is days away.",IF(AND(J177="Yes",K177="No"),"Quantum vulnerable with no post quantum path. Put this module on the migration roadmap as a Wave 1 item.",IF(AND(J177="Yes",K177="Yes"),"Capable but not migrated. Confirm the negotiated algorithm in production, not the configured one.",IF(AND(N177="",OR(F177="FIPS 140-2 validated",F177="Historical",F177="Not validated")),"No replacement identified for a module on a retired or unvalidated standard. Identify one before the certificate lapses, not after.","Maintain and re verify at the next certificate review.")))))</f>
        <v/>
      </c>
    </row>
    <row r="178">
      <c r="A178" s="8" t="n"/>
      <c r="B178" s="8" t="n"/>
      <c r="C178" s="8" t="n"/>
      <c r="D178" s="8" t="n"/>
      <c r="E178" s="8" t="n"/>
      <c r="F178" s="8" t="n"/>
      <c r="G178" s="8" t="n"/>
      <c r="H178" s="8" t="n"/>
      <c r="I178" s="8" t="n"/>
      <c r="J178" s="8" t="n"/>
      <c r="K178" s="8" t="n"/>
      <c r="L178" s="8" t="n"/>
      <c r="M178" s="9">
        <f>IF(B178="","",IF(F178="FIPS 140-3 validated","Clear for new procurement",IF(OR(F178="FIPS 140-2 validated",F178="Historical"),IF(L178="Yes","BLOCKS new federal sale from 21 Sep 2026","Not federal facing, but now on a retired standard"),IF(F178="In validation queue","Pending. Treat as unvalidated until the certificate issues","Unvalidated"))))</f>
        <v/>
      </c>
      <c r="N178" s="8" t="n"/>
      <c r="O178" s="8" t="n"/>
      <c r="P178" s="8" t="n"/>
      <c r="Q178" s="9">
        <f>IF(P178="","",P178-TODAY())</f>
        <v/>
      </c>
      <c r="R178" s="9">
        <f>IF(B178="","",IF(AND(L178="Yes",F178&lt;&gt;"FIPS 140-3 validated"),"REPLACE OR REVALIDATE. This module cannot support a new federal sale and the date has passed or is days away.",IF(AND(J178="Yes",K178="No"),"Quantum vulnerable with no post quantum path. Put this module on the migration roadmap as a Wave 1 item.",IF(AND(J178="Yes",K178="Yes"),"Capable but not migrated. Confirm the negotiated algorithm in production, not the configured one.",IF(AND(N178="",OR(F178="FIPS 140-2 validated",F178="Historical",F178="Not validated")),"No replacement identified for a module on a retired or unvalidated standard. Identify one before the certificate lapses, not after.","Maintain and re verify at the next certificate review.")))))</f>
        <v/>
      </c>
    </row>
    <row r="179">
      <c r="A179" s="8" t="n"/>
      <c r="B179" s="8" t="n"/>
      <c r="C179" s="8" t="n"/>
      <c r="D179" s="8" t="n"/>
      <c r="E179" s="8" t="n"/>
      <c r="F179" s="8" t="n"/>
      <c r="G179" s="8" t="n"/>
      <c r="H179" s="8" t="n"/>
      <c r="I179" s="8" t="n"/>
      <c r="J179" s="8" t="n"/>
      <c r="K179" s="8" t="n"/>
      <c r="L179" s="8" t="n"/>
      <c r="M179" s="9">
        <f>IF(B179="","",IF(F179="FIPS 140-3 validated","Clear for new procurement",IF(OR(F179="FIPS 140-2 validated",F179="Historical"),IF(L179="Yes","BLOCKS new federal sale from 21 Sep 2026","Not federal facing, but now on a retired standard"),IF(F179="In validation queue","Pending. Treat as unvalidated until the certificate issues","Unvalidated"))))</f>
        <v/>
      </c>
      <c r="N179" s="8" t="n"/>
      <c r="O179" s="8" t="n"/>
      <c r="P179" s="8" t="n"/>
      <c r="Q179" s="9">
        <f>IF(P179="","",P179-TODAY())</f>
        <v/>
      </c>
      <c r="R179" s="9">
        <f>IF(B179="","",IF(AND(L179="Yes",F179&lt;&gt;"FIPS 140-3 validated"),"REPLACE OR REVALIDATE. This module cannot support a new federal sale and the date has passed or is days away.",IF(AND(J179="Yes",K179="No"),"Quantum vulnerable with no post quantum path. Put this module on the migration roadmap as a Wave 1 item.",IF(AND(J179="Yes",K179="Yes"),"Capable but not migrated. Confirm the negotiated algorithm in production, not the configured one.",IF(AND(N179="",OR(F179="FIPS 140-2 validated",F179="Historical",F179="Not validated")),"No replacement identified for a module on a retired or unvalidated standard. Identify one before the certificate lapses, not after.","Maintain and re verify at the next certificate review.")))))</f>
        <v/>
      </c>
    </row>
    <row r="180">
      <c r="A180" s="8" t="n"/>
      <c r="B180" s="8" t="n"/>
      <c r="C180" s="8" t="n"/>
      <c r="D180" s="8" t="n"/>
      <c r="E180" s="8" t="n"/>
      <c r="F180" s="8" t="n"/>
      <c r="G180" s="8" t="n"/>
      <c r="H180" s="8" t="n"/>
      <c r="I180" s="8" t="n"/>
      <c r="J180" s="8" t="n"/>
      <c r="K180" s="8" t="n"/>
      <c r="L180" s="8" t="n"/>
      <c r="M180" s="9">
        <f>IF(B180="","",IF(F180="FIPS 140-3 validated","Clear for new procurement",IF(OR(F180="FIPS 140-2 validated",F180="Historical"),IF(L180="Yes","BLOCKS new federal sale from 21 Sep 2026","Not federal facing, but now on a retired standard"),IF(F180="In validation queue","Pending. Treat as unvalidated until the certificate issues","Unvalidated"))))</f>
        <v/>
      </c>
      <c r="N180" s="8" t="n"/>
      <c r="O180" s="8" t="n"/>
      <c r="P180" s="8" t="n"/>
      <c r="Q180" s="9">
        <f>IF(P180="","",P180-TODAY())</f>
        <v/>
      </c>
      <c r="R180" s="9">
        <f>IF(B180="","",IF(AND(L180="Yes",F180&lt;&gt;"FIPS 140-3 validated"),"REPLACE OR REVALIDATE. This module cannot support a new federal sale and the date has passed or is days away.",IF(AND(J180="Yes",K180="No"),"Quantum vulnerable with no post quantum path. Put this module on the migration roadmap as a Wave 1 item.",IF(AND(J180="Yes",K180="Yes"),"Capable but not migrated. Confirm the negotiated algorithm in production, not the configured one.",IF(AND(N180="",OR(F180="FIPS 140-2 validated",F180="Historical",F180="Not validated")),"No replacement identified for a module on a retired or unvalidated standard. Identify one before the certificate lapses, not after.","Maintain and re verify at the next certificate review.")))))</f>
        <v/>
      </c>
    </row>
    <row r="181">
      <c r="A181" s="8" t="n"/>
      <c r="B181" s="8" t="n"/>
      <c r="C181" s="8" t="n"/>
      <c r="D181" s="8" t="n"/>
      <c r="E181" s="8" t="n"/>
      <c r="F181" s="8" t="n"/>
      <c r="G181" s="8" t="n"/>
      <c r="H181" s="8" t="n"/>
      <c r="I181" s="8" t="n"/>
      <c r="J181" s="8" t="n"/>
      <c r="K181" s="8" t="n"/>
      <c r="L181" s="8" t="n"/>
      <c r="M181" s="9">
        <f>IF(B181="","",IF(F181="FIPS 140-3 validated","Clear for new procurement",IF(OR(F181="FIPS 140-2 validated",F181="Historical"),IF(L181="Yes","BLOCKS new federal sale from 21 Sep 2026","Not federal facing, but now on a retired standard"),IF(F181="In validation queue","Pending. Treat as unvalidated until the certificate issues","Unvalidated"))))</f>
        <v/>
      </c>
      <c r="N181" s="8" t="n"/>
      <c r="O181" s="8" t="n"/>
      <c r="P181" s="8" t="n"/>
      <c r="Q181" s="9">
        <f>IF(P181="","",P181-TODAY())</f>
        <v/>
      </c>
      <c r="R181" s="9">
        <f>IF(B181="","",IF(AND(L181="Yes",F181&lt;&gt;"FIPS 140-3 validated"),"REPLACE OR REVALIDATE. This module cannot support a new federal sale and the date has passed or is days away.",IF(AND(J181="Yes",K181="No"),"Quantum vulnerable with no post quantum path. Put this module on the migration roadmap as a Wave 1 item.",IF(AND(J181="Yes",K181="Yes"),"Capable but not migrated. Confirm the negotiated algorithm in production, not the configured one.",IF(AND(N181="",OR(F181="FIPS 140-2 validated",F181="Historical",F181="Not validated")),"No replacement identified for a module on a retired or unvalidated standard. Identify one before the certificate lapses, not after.","Maintain and re verify at the next certificate review.")))))</f>
        <v/>
      </c>
    </row>
    <row r="182">
      <c r="A182" s="8" t="n"/>
      <c r="B182" s="8" t="n"/>
      <c r="C182" s="8" t="n"/>
      <c r="D182" s="8" t="n"/>
      <c r="E182" s="8" t="n"/>
      <c r="F182" s="8" t="n"/>
      <c r="G182" s="8" t="n"/>
      <c r="H182" s="8" t="n"/>
      <c r="I182" s="8" t="n"/>
      <c r="J182" s="8" t="n"/>
      <c r="K182" s="8" t="n"/>
      <c r="L182" s="8" t="n"/>
      <c r="M182" s="9">
        <f>IF(B182="","",IF(F182="FIPS 140-3 validated","Clear for new procurement",IF(OR(F182="FIPS 140-2 validated",F182="Historical"),IF(L182="Yes","BLOCKS new federal sale from 21 Sep 2026","Not federal facing, but now on a retired standard"),IF(F182="In validation queue","Pending. Treat as unvalidated until the certificate issues","Unvalidated"))))</f>
        <v/>
      </c>
      <c r="N182" s="8" t="n"/>
      <c r="O182" s="8" t="n"/>
      <c r="P182" s="8" t="n"/>
      <c r="Q182" s="9">
        <f>IF(P182="","",P182-TODAY())</f>
        <v/>
      </c>
      <c r="R182" s="9">
        <f>IF(B182="","",IF(AND(L182="Yes",F182&lt;&gt;"FIPS 140-3 validated"),"REPLACE OR REVALIDATE. This module cannot support a new federal sale and the date has passed or is days away.",IF(AND(J182="Yes",K182="No"),"Quantum vulnerable with no post quantum path. Put this module on the migration roadmap as a Wave 1 item.",IF(AND(J182="Yes",K182="Yes"),"Capable but not migrated. Confirm the negotiated algorithm in production, not the configured one.",IF(AND(N182="",OR(F182="FIPS 140-2 validated",F182="Historical",F182="Not validated")),"No replacement identified for a module on a retired or unvalidated standard. Identify one before the certificate lapses, not after.","Maintain and re verify at the next certificate review.")))))</f>
        <v/>
      </c>
    </row>
    <row r="183">
      <c r="A183" s="8" t="n"/>
      <c r="B183" s="8" t="n"/>
      <c r="C183" s="8" t="n"/>
      <c r="D183" s="8" t="n"/>
      <c r="E183" s="8" t="n"/>
      <c r="F183" s="8" t="n"/>
      <c r="G183" s="8" t="n"/>
      <c r="H183" s="8" t="n"/>
      <c r="I183" s="8" t="n"/>
      <c r="J183" s="8" t="n"/>
      <c r="K183" s="8" t="n"/>
      <c r="L183" s="8" t="n"/>
      <c r="M183" s="9">
        <f>IF(B183="","",IF(F183="FIPS 140-3 validated","Clear for new procurement",IF(OR(F183="FIPS 140-2 validated",F183="Historical"),IF(L183="Yes","BLOCKS new federal sale from 21 Sep 2026","Not federal facing, but now on a retired standard"),IF(F183="In validation queue","Pending. Treat as unvalidated until the certificate issues","Unvalidated"))))</f>
        <v/>
      </c>
      <c r="N183" s="8" t="n"/>
      <c r="O183" s="8" t="n"/>
      <c r="P183" s="8" t="n"/>
      <c r="Q183" s="9">
        <f>IF(P183="","",P183-TODAY())</f>
        <v/>
      </c>
      <c r="R183" s="9">
        <f>IF(B183="","",IF(AND(L183="Yes",F183&lt;&gt;"FIPS 140-3 validated"),"REPLACE OR REVALIDATE. This module cannot support a new federal sale and the date has passed or is days away.",IF(AND(J183="Yes",K183="No"),"Quantum vulnerable with no post quantum path. Put this module on the migration roadmap as a Wave 1 item.",IF(AND(J183="Yes",K183="Yes"),"Capable but not migrated. Confirm the negotiated algorithm in production, not the configured one.",IF(AND(N183="",OR(F183="FIPS 140-2 validated",F183="Historical",F183="Not validated")),"No replacement identified for a module on a retired or unvalidated standard. Identify one before the certificate lapses, not after.","Maintain and re verify at the next certificate review.")))))</f>
        <v/>
      </c>
    </row>
    <row r="184">
      <c r="A184" s="8" t="n"/>
      <c r="B184" s="8" t="n"/>
      <c r="C184" s="8" t="n"/>
      <c r="D184" s="8" t="n"/>
      <c r="E184" s="8" t="n"/>
      <c r="F184" s="8" t="n"/>
      <c r="G184" s="8" t="n"/>
      <c r="H184" s="8" t="n"/>
      <c r="I184" s="8" t="n"/>
      <c r="J184" s="8" t="n"/>
      <c r="K184" s="8" t="n"/>
      <c r="L184" s="8" t="n"/>
      <c r="M184" s="9">
        <f>IF(B184="","",IF(F184="FIPS 140-3 validated","Clear for new procurement",IF(OR(F184="FIPS 140-2 validated",F184="Historical"),IF(L184="Yes","BLOCKS new federal sale from 21 Sep 2026","Not federal facing, but now on a retired standard"),IF(F184="In validation queue","Pending. Treat as unvalidated until the certificate issues","Unvalidated"))))</f>
        <v/>
      </c>
      <c r="N184" s="8" t="n"/>
      <c r="O184" s="8" t="n"/>
      <c r="P184" s="8" t="n"/>
      <c r="Q184" s="9">
        <f>IF(P184="","",P184-TODAY())</f>
        <v/>
      </c>
      <c r="R184" s="9">
        <f>IF(B184="","",IF(AND(L184="Yes",F184&lt;&gt;"FIPS 140-3 validated"),"REPLACE OR REVALIDATE. This module cannot support a new federal sale and the date has passed or is days away.",IF(AND(J184="Yes",K184="No"),"Quantum vulnerable with no post quantum path. Put this module on the migration roadmap as a Wave 1 item.",IF(AND(J184="Yes",K184="Yes"),"Capable but not migrated. Confirm the negotiated algorithm in production, not the configured one.",IF(AND(N184="",OR(F184="FIPS 140-2 validated",F184="Historical",F184="Not validated")),"No replacement identified for a module on a retired or unvalidated standard. Identify one before the certificate lapses, not after.","Maintain and re verify at the next certificate review.")))))</f>
        <v/>
      </c>
    </row>
    <row r="185">
      <c r="A185" s="8" t="n"/>
      <c r="B185" s="8" t="n"/>
      <c r="C185" s="8" t="n"/>
      <c r="D185" s="8" t="n"/>
      <c r="E185" s="8" t="n"/>
      <c r="F185" s="8" t="n"/>
      <c r="G185" s="8" t="n"/>
      <c r="H185" s="8" t="n"/>
      <c r="I185" s="8" t="n"/>
      <c r="J185" s="8" t="n"/>
      <c r="K185" s="8" t="n"/>
      <c r="L185" s="8" t="n"/>
      <c r="M185" s="9">
        <f>IF(B185="","",IF(F185="FIPS 140-3 validated","Clear for new procurement",IF(OR(F185="FIPS 140-2 validated",F185="Historical"),IF(L185="Yes","BLOCKS new federal sale from 21 Sep 2026","Not federal facing, but now on a retired standard"),IF(F185="In validation queue","Pending. Treat as unvalidated until the certificate issues","Unvalidated"))))</f>
        <v/>
      </c>
      <c r="N185" s="8" t="n"/>
      <c r="O185" s="8" t="n"/>
      <c r="P185" s="8" t="n"/>
      <c r="Q185" s="9">
        <f>IF(P185="","",P185-TODAY())</f>
        <v/>
      </c>
      <c r="R185" s="9">
        <f>IF(B185="","",IF(AND(L185="Yes",F185&lt;&gt;"FIPS 140-3 validated"),"REPLACE OR REVALIDATE. This module cannot support a new federal sale and the date has passed or is days away.",IF(AND(J185="Yes",K185="No"),"Quantum vulnerable with no post quantum path. Put this module on the migration roadmap as a Wave 1 item.",IF(AND(J185="Yes",K185="Yes"),"Capable but not migrated. Confirm the negotiated algorithm in production, not the configured one.",IF(AND(N185="",OR(F185="FIPS 140-2 validated",F185="Historical",F185="Not validated")),"No replacement identified for a module on a retired or unvalidated standard. Identify one before the certificate lapses, not after.","Maintain and re verify at the next certificate review.")))))</f>
        <v/>
      </c>
    </row>
    <row r="186">
      <c r="A186" s="8" t="n"/>
      <c r="B186" s="8" t="n"/>
      <c r="C186" s="8" t="n"/>
      <c r="D186" s="8" t="n"/>
      <c r="E186" s="8" t="n"/>
      <c r="F186" s="8" t="n"/>
      <c r="G186" s="8" t="n"/>
      <c r="H186" s="8" t="n"/>
      <c r="I186" s="8" t="n"/>
      <c r="J186" s="8" t="n"/>
      <c r="K186" s="8" t="n"/>
      <c r="L186" s="8" t="n"/>
      <c r="M186" s="9">
        <f>IF(B186="","",IF(F186="FIPS 140-3 validated","Clear for new procurement",IF(OR(F186="FIPS 140-2 validated",F186="Historical"),IF(L186="Yes","BLOCKS new federal sale from 21 Sep 2026","Not federal facing, but now on a retired standard"),IF(F186="In validation queue","Pending. Treat as unvalidated until the certificate issues","Unvalidated"))))</f>
        <v/>
      </c>
      <c r="N186" s="8" t="n"/>
      <c r="O186" s="8" t="n"/>
      <c r="P186" s="8" t="n"/>
      <c r="Q186" s="9">
        <f>IF(P186="","",P186-TODAY())</f>
        <v/>
      </c>
      <c r="R186" s="9">
        <f>IF(B186="","",IF(AND(L186="Yes",F186&lt;&gt;"FIPS 140-3 validated"),"REPLACE OR REVALIDATE. This module cannot support a new federal sale and the date has passed or is days away.",IF(AND(J186="Yes",K186="No"),"Quantum vulnerable with no post quantum path. Put this module on the migration roadmap as a Wave 1 item.",IF(AND(J186="Yes",K186="Yes"),"Capable but not migrated. Confirm the negotiated algorithm in production, not the configured one.",IF(AND(N186="",OR(F186="FIPS 140-2 validated",F186="Historical",F186="Not validated")),"No replacement identified for a module on a retired or unvalidated standard. Identify one before the certificate lapses, not after.","Maintain and re verify at the next certificate review.")))))</f>
        <v/>
      </c>
    </row>
    <row r="187">
      <c r="A187" s="8" t="n"/>
      <c r="B187" s="8" t="n"/>
      <c r="C187" s="8" t="n"/>
      <c r="D187" s="8" t="n"/>
      <c r="E187" s="8" t="n"/>
      <c r="F187" s="8" t="n"/>
      <c r="G187" s="8" t="n"/>
      <c r="H187" s="8" t="n"/>
      <c r="I187" s="8" t="n"/>
      <c r="J187" s="8" t="n"/>
      <c r="K187" s="8" t="n"/>
      <c r="L187" s="8" t="n"/>
      <c r="M187" s="9">
        <f>IF(B187="","",IF(F187="FIPS 140-3 validated","Clear for new procurement",IF(OR(F187="FIPS 140-2 validated",F187="Historical"),IF(L187="Yes","BLOCKS new federal sale from 21 Sep 2026","Not federal facing, but now on a retired standard"),IF(F187="In validation queue","Pending. Treat as unvalidated until the certificate issues","Unvalidated"))))</f>
        <v/>
      </c>
      <c r="N187" s="8" t="n"/>
      <c r="O187" s="8" t="n"/>
      <c r="P187" s="8" t="n"/>
      <c r="Q187" s="9">
        <f>IF(P187="","",P187-TODAY())</f>
        <v/>
      </c>
      <c r="R187" s="9">
        <f>IF(B187="","",IF(AND(L187="Yes",F187&lt;&gt;"FIPS 140-3 validated"),"REPLACE OR REVALIDATE. This module cannot support a new federal sale and the date has passed or is days away.",IF(AND(J187="Yes",K187="No"),"Quantum vulnerable with no post quantum path. Put this module on the migration roadmap as a Wave 1 item.",IF(AND(J187="Yes",K187="Yes"),"Capable but not migrated. Confirm the negotiated algorithm in production, not the configured one.",IF(AND(N187="",OR(F187="FIPS 140-2 validated",F187="Historical",F187="Not validated")),"No replacement identified for a module on a retired or unvalidated standard. Identify one before the certificate lapses, not after.","Maintain and re verify at the next certificate review.")))))</f>
        <v/>
      </c>
    </row>
    <row r="188">
      <c r="A188" s="8" t="n"/>
      <c r="B188" s="8" t="n"/>
      <c r="C188" s="8" t="n"/>
      <c r="D188" s="8" t="n"/>
      <c r="E188" s="8" t="n"/>
      <c r="F188" s="8" t="n"/>
      <c r="G188" s="8" t="n"/>
      <c r="H188" s="8" t="n"/>
      <c r="I188" s="8" t="n"/>
      <c r="J188" s="8" t="n"/>
      <c r="K188" s="8" t="n"/>
      <c r="L188" s="8" t="n"/>
      <c r="M188" s="9">
        <f>IF(B188="","",IF(F188="FIPS 140-3 validated","Clear for new procurement",IF(OR(F188="FIPS 140-2 validated",F188="Historical"),IF(L188="Yes","BLOCKS new federal sale from 21 Sep 2026","Not federal facing, but now on a retired standard"),IF(F188="In validation queue","Pending. Treat as unvalidated until the certificate issues","Unvalidated"))))</f>
        <v/>
      </c>
      <c r="N188" s="8" t="n"/>
      <c r="O188" s="8" t="n"/>
      <c r="P188" s="8" t="n"/>
      <c r="Q188" s="9">
        <f>IF(P188="","",P188-TODAY())</f>
        <v/>
      </c>
      <c r="R188" s="9">
        <f>IF(B188="","",IF(AND(L188="Yes",F188&lt;&gt;"FIPS 140-3 validated"),"REPLACE OR REVALIDATE. This module cannot support a new federal sale and the date has passed or is days away.",IF(AND(J188="Yes",K188="No"),"Quantum vulnerable with no post quantum path. Put this module on the migration roadmap as a Wave 1 item.",IF(AND(J188="Yes",K188="Yes"),"Capable but not migrated. Confirm the negotiated algorithm in production, not the configured one.",IF(AND(N188="",OR(F188="FIPS 140-2 validated",F188="Historical",F188="Not validated")),"No replacement identified for a module on a retired or unvalidated standard. Identify one before the certificate lapses, not after.","Maintain and re verify at the next certificate review.")))))</f>
        <v/>
      </c>
    </row>
    <row r="189">
      <c r="A189" s="8" t="n"/>
      <c r="B189" s="8" t="n"/>
      <c r="C189" s="8" t="n"/>
      <c r="D189" s="8" t="n"/>
      <c r="E189" s="8" t="n"/>
      <c r="F189" s="8" t="n"/>
      <c r="G189" s="8" t="n"/>
      <c r="H189" s="8" t="n"/>
      <c r="I189" s="8" t="n"/>
      <c r="J189" s="8" t="n"/>
      <c r="K189" s="8" t="n"/>
      <c r="L189" s="8" t="n"/>
      <c r="M189" s="9">
        <f>IF(B189="","",IF(F189="FIPS 140-3 validated","Clear for new procurement",IF(OR(F189="FIPS 140-2 validated",F189="Historical"),IF(L189="Yes","BLOCKS new federal sale from 21 Sep 2026","Not federal facing, but now on a retired standard"),IF(F189="In validation queue","Pending. Treat as unvalidated until the certificate issues","Unvalidated"))))</f>
        <v/>
      </c>
      <c r="N189" s="8" t="n"/>
      <c r="O189" s="8" t="n"/>
      <c r="P189" s="8" t="n"/>
      <c r="Q189" s="9">
        <f>IF(P189="","",P189-TODAY())</f>
        <v/>
      </c>
      <c r="R189" s="9">
        <f>IF(B189="","",IF(AND(L189="Yes",F189&lt;&gt;"FIPS 140-3 validated"),"REPLACE OR REVALIDATE. This module cannot support a new federal sale and the date has passed or is days away.",IF(AND(J189="Yes",K189="No"),"Quantum vulnerable with no post quantum path. Put this module on the migration roadmap as a Wave 1 item.",IF(AND(J189="Yes",K189="Yes"),"Capable but not migrated. Confirm the negotiated algorithm in production, not the configured one.",IF(AND(N189="",OR(F189="FIPS 140-2 validated",F189="Historical",F189="Not validated")),"No replacement identified for a module on a retired or unvalidated standard. Identify one before the certificate lapses, not after.","Maintain and re verify at the next certificate review.")))))</f>
        <v/>
      </c>
    </row>
    <row r="190">
      <c r="A190" s="8" t="n"/>
      <c r="B190" s="8" t="n"/>
      <c r="C190" s="8" t="n"/>
      <c r="D190" s="8" t="n"/>
      <c r="E190" s="8" t="n"/>
      <c r="F190" s="8" t="n"/>
      <c r="G190" s="8" t="n"/>
      <c r="H190" s="8" t="n"/>
      <c r="I190" s="8" t="n"/>
      <c r="J190" s="8" t="n"/>
      <c r="K190" s="8" t="n"/>
      <c r="L190" s="8" t="n"/>
      <c r="M190" s="9">
        <f>IF(B190="","",IF(F190="FIPS 140-3 validated","Clear for new procurement",IF(OR(F190="FIPS 140-2 validated",F190="Historical"),IF(L190="Yes","BLOCKS new federal sale from 21 Sep 2026","Not federal facing, but now on a retired standard"),IF(F190="In validation queue","Pending. Treat as unvalidated until the certificate issues","Unvalidated"))))</f>
        <v/>
      </c>
      <c r="N190" s="8" t="n"/>
      <c r="O190" s="8" t="n"/>
      <c r="P190" s="8" t="n"/>
      <c r="Q190" s="9">
        <f>IF(P190="","",P190-TODAY())</f>
        <v/>
      </c>
      <c r="R190" s="9">
        <f>IF(B190="","",IF(AND(L190="Yes",F190&lt;&gt;"FIPS 140-3 validated"),"REPLACE OR REVALIDATE. This module cannot support a new federal sale and the date has passed or is days away.",IF(AND(J190="Yes",K190="No"),"Quantum vulnerable with no post quantum path. Put this module on the migration roadmap as a Wave 1 item.",IF(AND(J190="Yes",K190="Yes"),"Capable but not migrated. Confirm the negotiated algorithm in production, not the configured one.",IF(AND(N190="",OR(F190="FIPS 140-2 validated",F190="Historical",F190="Not validated")),"No replacement identified for a module on a retired or unvalidated standard. Identify one before the certificate lapses, not after.","Maintain and re verify at the next certificate review.")))))</f>
        <v/>
      </c>
    </row>
    <row r="191">
      <c r="A191" s="8" t="n"/>
      <c r="B191" s="8" t="n"/>
      <c r="C191" s="8" t="n"/>
      <c r="D191" s="8" t="n"/>
      <c r="E191" s="8" t="n"/>
      <c r="F191" s="8" t="n"/>
      <c r="G191" s="8" t="n"/>
      <c r="H191" s="8" t="n"/>
      <c r="I191" s="8" t="n"/>
      <c r="J191" s="8" t="n"/>
      <c r="K191" s="8" t="n"/>
      <c r="L191" s="8" t="n"/>
      <c r="M191" s="9">
        <f>IF(B191="","",IF(F191="FIPS 140-3 validated","Clear for new procurement",IF(OR(F191="FIPS 140-2 validated",F191="Historical"),IF(L191="Yes","BLOCKS new federal sale from 21 Sep 2026","Not federal facing, but now on a retired standard"),IF(F191="In validation queue","Pending. Treat as unvalidated until the certificate issues","Unvalidated"))))</f>
        <v/>
      </c>
      <c r="N191" s="8" t="n"/>
      <c r="O191" s="8" t="n"/>
      <c r="P191" s="8" t="n"/>
      <c r="Q191" s="9">
        <f>IF(P191="","",P191-TODAY())</f>
        <v/>
      </c>
      <c r="R191" s="9">
        <f>IF(B191="","",IF(AND(L191="Yes",F191&lt;&gt;"FIPS 140-3 validated"),"REPLACE OR REVALIDATE. This module cannot support a new federal sale and the date has passed or is days away.",IF(AND(J191="Yes",K191="No"),"Quantum vulnerable with no post quantum path. Put this module on the migration roadmap as a Wave 1 item.",IF(AND(J191="Yes",K191="Yes"),"Capable but not migrated. Confirm the negotiated algorithm in production, not the configured one.",IF(AND(N191="",OR(F191="FIPS 140-2 validated",F191="Historical",F191="Not validated")),"No replacement identified for a module on a retired or unvalidated standard. Identify one before the certificate lapses, not after.","Maintain and re verify at the next certificate review.")))))</f>
        <v/>
      </c>
    </row>
    <row r="192">
      <c r="A192" s="8" t="n"/>
      <c r="B192" s="8" t="n"/>
      <c r="C192" s="8" t="n"/>
      <c r="D192" s="8" t="n"/>
      <c r="E192" s="8" t="n"/>
      <c r="F192" s="8" t="n"/>
      <c r="G192" s="8" t="n"/>
      <c r="H192" s="8" t="n"/>
      <c r="I192" s="8" t="n"/>
      <c r="J192" s="8" t="n"/>
      <c r="K192" s="8" t="n"/>
      <c r="L192" s="8" t="n"/>
      <c r="M192" s="9">
        <f>IF(B192="","",IF(F192="FIPS 140-3 validated","Clear for new procurement",IF(OR(F192="FIPS 140-2 validated",F192="Historical"),IF(L192="Yes","BLOCKS new federal sale from 21 Sep 2026","Not federal facing, but now on a retired standard"),IF(F192="In validation queue","Pending. Treat as unvalidated until the certificate issues","Unvalidated"))))</f>
        <v/>
      </c>
      <c r="N192" s="8" t="n"/>
      <c r="O192" s="8" t="n"/>
      <c r="P192" s="8" t="n"/>
      <c r="Q192" s="9">
        <f>IF(P192="","",P192-TODAY())</f>
        <v/>
      </c>
      <c r="R192" s="9">
        <f>IF(B192="","",IF(AND(L192="Yes",F192&lt;&gt;"FIPS 140-3 validated"),"REPLACE OR REVALIDATE. This module cannot support a new federal sale and the date has passed or is days away.",IF(AND(J192="Yes",K192="No"),"Quantum vulnerable with no post quantum path. Put this module on the migration roadmap as a Wave 1 item.",IF(AND(J192="Yes",K192="Yes"),"Capable but not migrated. Confirm the negotiated algorithm in production, not the configured one.",IF(AND(N192="",OR(F192="FIPS 140-2 validated",F192="Historical",F192="Not validated")),"No replacement identified for a module on a retired or unvalidated standard. Identify one before the certificate lapses, not after.","Maintain and re verify at the next certificate review.")))))</f>
        <v/>
      </c>
    </row>
    <row r="193">
      <c r="A193" s="8" t="n"/>
      <c r="B193" s="8" t="n"/>
      <c r="C193" s="8" t="n"/>
      <c r="D193" s="8" t="n"/>
      <c r="E193" s="8" t="n"/>
      <c r="F193" s="8" t="n"/>
      <c r="G193" s="8" t="n"/>
      <c r="H193" s="8" t="n"/>
      <c r="I193" s="8" t="n"/>
      <c r="J193" s="8" t="n"/>
      <c r="K193" s="8" t="n"/>
      <c r="L193" s="8" t="n"/>
      <c r="M193" s="9">
        <f>IF(B193="","",IF(F193="FIPS 140-3 validated","Clear for new procurement",IF(OR(F193="FIPS 140-2 validated",F193="Historical"),IF(L193="Yes","BLOCKS new federal sale from 21 Sep 2026","Not federal facing, but now on a retired standard"),IF(F193="In validation queue","Pending. Treat as unvalidated until the certificate issues","Unvalidated"))))</f>
        <v/>
      </c>
      <c r="N193" s="8" t="n"/>
      <c r="O193" s="8" t="n"/>
      <c r="P193" s="8" t="n"/>
      <c r="Q193" s="9">
        <f>IF(P193="","",P193-TODAY())</f>
        <v/>
      </c>
      <c r="R193" s="9">
        <f>IF(B193="","",IF(AND(L193="Yes",F193&lt;&gt;"FIPS 140-3 validated"),"REPLACE OR REVALIDATE. This module cannot support a new federal sale and the date has passed or is days away.",IF(AND(J193="Yes",K193="No"),"Quantum vulnerable with no post quantum path. Put this module on the migration roadmap as a Wave 1 item.",IF(AND(J193="Yes",K193="Yes"),"Capable but not migrated. Confirm the negotiated algorithm in production, not the configured one.",IF(AND(N193="",OR(F193="FIPS 140-2 validated",F193="Historical",F193="Not validated")),"No replacement identified for a module on a retired or unvalidated standard. Identify one before the certificate lapses, not after.","Maintain and re verify at the next certificate review.")))))</f>
        <v/>
      </c>
    </row>
    <row r="194">
      <c r="A194" s="8" t="n"/>
      <c r="B194" s="8" t="n"/>
      <c r="C194" s="8" t="n"/>
      <c r="D194" s="8" t="n"/>
      <c r="E194" s="8" t="n"/>
      <c r="F194" s="8" t="n"/>
      <c r="G194" s="8" t="n"/>
      <c r="H194" s="8" t="n"/>
      <c r="I194" s="8" t="n"/>
      <c r="J194" s="8" t="n"/>
      <c r="K194" s="8" t="n"/>
      <c r="L194" s="8" t="n"/>
      <c r="M194" s="9">
        <f>IF(B194="","",IF(F194="FIPS 140-3 validated","Clear for new procurement",IF(OR(F194="FIPS 140-2 validated",F194="Historical"),IF(L194="Yes","BLOCKS new federal sale from 21 Sep 2026","Not federal facing, but now on a retired standard"),IF(F194="In validation queue","Pending. Treat as unvalidated until the certificate issues","Unvalidated"))))</f>
        <v/>
      </c>
      <c r="N194" s="8" t="n"/>
      <c r="O194" s="8" t="n"/>
      <c r="P194" s="8" t="n"/>
      <c r="Q194" s="9">
        <f>IF(P194="","",P194-TODAY())</f>
        <v/>
      </c>
      <c r="R194" s="9">
        <f>IF(B194="","",IF(AND(L194="Yes",F194&lt;&gt;"FIPS 140-3 validated"),"REPLACE OR REVALIDATE. This module cannot support a new federal sale and the date has passed or is days away.",IF(AND(J194="Yes",K194="No"),"Quantum vulnerable with no post quantum path. Put this module on the migration roadmap as a Wave 1 item.",IF(AND(J194="Yes",K194="Yes"),"Capable but not migrated. Confirm the negotiated algorithm in production, not the configured one.",IF(AND(N194="",OR(F194="FIPS 140-2 validated",F194="Historical",F194="Not validated")),"No replacement identified for a module on a retired or unvalidated standard. Identify one before the certificate lapses, not after.","Maintain and re verify at the next certificate review.")))))</f>
        <v/>
      </c>
    </row>
    <row r="195">
      <c r="A195" s="8" t="n"/>
      <c r="B195" s="8" t="n"/>
      <c r="C195" s="8" t="n"/>
      <c r="D195" s="8" t="n"/>
      <c r="E195" s="8" t="n"/>
      <c r="F195" s="8" t="n"/>
      <c r="G195" s="8" t="n"/>
      <c r="H195" s="8" t="n"/>
      <c r="I195" s="8" t="n"/>
      <c r="J195" s="8" t="n"/>
      <c r="K195" s="8" t="n"/>
      <c r="L195" s="8" t="n"/>
      <c r="M195" s="9">
        <f>IF(B195="","",IF(F195="FIPS 140-3 validated","Clear for new procurement",IF(OR(F195="FIPS 140-2 validated",F195="Historical"),IF(L195="Yes","BLOCKS new federal sale from 21 Sep 2026","Not federal facing, but now on a retired standard"),IF(F195="In validation queue","Pending. Treat as unvalidated until the certificate issues","Unvalidated"))))</f>
        <v/>
      </c>
      <c r="N195" s="8" t="n"/>
      <c r="O195" s="8" t="n"/>
      <c r="P195" s="8" t="n"/>
      <c r="Q195" s="9">
        <f>IF(P195="","",P195-TODAY())</f>
        <v/>
      </c>
      <c r="R195" s="9">
        <f>IF(B195="","",IF(AND(L195="Yes",F195&lt;&gt;"FIPS 140-3 validated"),"REPLACE OR REVALIDATE. This module cannot support a new federal sale and the date has passed or is days away.",IF(AND(J195="Yes",K195="No"),"Quantum vulnerable with no post quantum path. Put this module on the migration roadmap as a Wave 1 item.",IF(AND(J195="Yes",K195="Yes"),"Capable but not migrated. Confirm the negotiated algorithm in production, not the configured one.",IF(AND(N195="",OR(F195="FIPS 140-2 validated",F195="Historical",F195="Not validated")),"No replacement identified for a module on a retired or unvalidated standard. Identify one before the certificate lapses, not after.","Maintain and re verify at the next certificate review.")))))</f>
        <v/>
      </c>
    </row>
    <row r="196">
      <c r="A196" s="8" t="n"/>
      <c r="B196" s="8" t="n"/>
      <c r="C196" s="8" t="n"/>
      <c r="D196" s="8" t="n"/>
      <c r="E196" s="8" t="n"/>
      <c r="F196" s="8" t="n"/>
      <c r="G196" s="8" t="n"/>
      <c r="H196" s="8" t="n"/>
      <c r="I196" s="8" t="n"/>
      <c r="J196" s="8" t="n"/>
      <c r="K196" s="8" t="n"/>
      <c r="L196" s="8" t="n"/>
      <c r="M196" s="9">
        <f>IF(B196="","",IF(F196="FIPS 140-3 validated","Clear for new procurement",IF(OR(F196="FIPS 140-2 validated",F196="Historical"),IF(L196="Yes","BLOCKS new federal sale from 21 Sep 2026","Not federal facing, but now on a retired standard"),IF(F196="In validation queue","Pending. Treat as unvalidated until the certificate issues","Unvalidated"))))</f>
        <v/>
      </c>
      <c r="N196" s="8" t="n"/>
      <c r="O196" s="8" t="n"/>
      <c r="P196" s="8" t="n"/>
      <c r="Q196" s="9">
        <f>IF(P196="","",P196-TODAY())</f>
        <v/>
      </c>
      <c r="R196" s="9">
        <f>IF(B196="","",IF(AND(L196="Yes",F196&lt;&gt;"FIPS 140-3 validated"),"REPLACE OR REVALIDATE. This module cannot support a new federal sale and the date has passed or is days away.",IF(AND(J196="Yes",K196="No"),"Quantum vulnerable with no post quantum path. Put this module on the migration roadmap as a Wave 1 item.",IF(AND(J196="Yes",K196="Yes"),"Capable but not migrated. Confirm the negotiated algorithm in production, not the configured one.",IF(AND(N196="",OR(F196="FIPS 140-2 validated",F196="Historical",F196="Not validated")),"No replacement identified for a module on a retired or unvalidated standard. Identify one before the certificate lapses, not after.","Maintain and re verify at the next certificate review.")))))</f>
        <v/>
      </c>
    </row>
    <row r="197">
      <c r="A197" s="8" t="n"/>
      <c r="B197" s="8" t="n"/>
      <c r="C197" s="8" t="n"/>
      <c r="D197" s="8" t="n"/>
      <c r="E197" s="8" t="n"/>
      <c r="F197" s="8" t="n"/>
      <c r="G197" s="8" t="n"/>
      <c r="H197" s="8" t="n"/>
      <c r="I197" s="8" t="n"/>
      <c r="J197" s="8" t="n"/>
      <c r="K197" s="8" t="n"/>
      <c r="L197" s="8" t="n"/>
      <c r="M197" s="9">
        <f>IF(B197="","",IF(F197="FIPS 140-3 validated","Clear for new procurement",IF(OR(F197="FIPS 140-2 validated",F197="Historical"),IF(L197="Yes","BLOCKS new federal sale from 21 Sep 2026","Not federal facing, but now on a retired standard"),IF(F197="In validation queue","Pending. Treat as unvalidated until the certificate issues","Unvalidated"))))</f>
        <v/>
      </c>
      <c r="N197" s="8" t="n"/>
      <c r="O197" s="8" t="n"/>
      <c r="P197" s="8" t="n"/>
      <c r="Q197" s="9">
        <f>IF(P197="","",P197-TODAY())</f>
        <v/>
      </c>
      <c r="R197" s="9">
        <f>IF(B197="","",IF(AND(L197="Yes",F197&lt;&gt;"FIPS 140-3 validated"),"REPLACE OR REVALIDATE. This module cannot support a new federal sale and the date has passed or is days away.",IF(AND(J197="Yes",K197="No"),"Quantum vulnerable with no post quantum path. Put this module on the migration roadmap as a Wave 1 item.",IF(AND(J197="Yes",K197="Yes"),"Capable but not migrated. Confirm the negotiated algorithm in production, not the configured one.",IF(AND(N197="",OR(F197="FIPS 140-2 validated",F197="Historical",F197="Not validated")),"No replacement identified for a module on a retired or unvalidated standard. Identify one before the certificate lapses, not after.","Maintain and re verify at the next certificate review.")))))</f>
        <v/>
      </c>
    </row>
    <row r="198">
      <c r="A198" s="8" t="n"/>
      <c r="B198" s="8" t="n"/>
      <c r="C198" s="8" t="n"/>
      <c r="D198" s="8" t="n"/>
      <c r="E198" s="8" t="n"/>
      <c r="F198" s="8" t="n"/>
      <c r="G198" s="8" t="n"/>
      <c r="H198" s="8" t="n"/>
      <c r="I198" s="8" t="n"/>
      <c r="J198" s="8" t="n"/>
      <c r="K198" s="8" t="n"/>
      <c r="L198" s="8" t="n"/>
      <c r="M198" s="9">
        <f>IF(B198="","",IF(F198="FIPS 140-3 validated","Clear for new procurement",IF(OR(F198="FIPS 140-2 validated",F198="Historical"),IF(L198="Yes","BLOCKS new federal sale from 21 Sep 2026","Not federal facing, but now on a retired standard"),IF(F198="In validation queue","Pending. Treat as unvalidated until the certificate issues","Unvalidated"))))</f>
        <v/>
      </c>
      <c r="N198" s="8" t="n"/>
      <c r="O198" s="8" t="n"/>
      <c r="P198" s="8" t="n"/>
      <c r="Q198" s="9">
        <f>IF(P198="","",P198-TODAY())</f>
        <v/>
      </c>
      <c r="R198" s="9">
        <f>IF(B198="","",IF(AND(L198="Yes",F198&lt;&gt;"FIPS 140-3 validated"),"REPLACE OR REVALIDATE. This module cannot support a new federal sale and the date has passed or is days away.",IF(AND(J198="Yes",K198="No"),"Quantum vulnerable with no post quantum path. Put this module on the migration roadmap as a Wave 1 item.",IF(AND(J198="Yes",K198="Yes"),"Capable but not migrated. Confirm the negotiated algorithm in production, not the configured one.",IF(AND(N198="",OR(F198="FIPS 140-2 validated",F198="Historical",F198="Not validated")),"No replacement identified for a module on a retired or unvalidated standard. Identify one before the certificate lapses, not after.","Maintain and re verify at the next certificate review.")))))</f>
        <v/>
      </c>
    </row>
    <row r="199">
      <c r="A199" s="8" t="n"/>
      <c r="B199" s="8" t="n"/>
      <c r="C199" s="8" t="n"/>
      <c r="D199" s="8" t="n"/>
      <c r="E199" s="8" t="n"/>
      <c r="F199" s="8" t="n"/>
      <c r="G199" s="8" t="n"/>
      <c r="H199" s="8" t="n"/>
      <c r="I199" s="8" t="n"/>
      <c r="J199" s="8" t="n"/>
      <c r="K199" s="8" t="n"/>
      <c r="L199" s="8" t="n"/>
      <c r="M199" s="9">
        <f>IF(B199="","",IF(F199="FIPS 140-3 validated","Clear for new procurement",IF(OR(F199="FIPS 140-2 validated",F199="Historical"),IF(L199="Yes","BLOCKS new federal sale from 21 Sep 2026","Not federal facing, but now on a retired standard"),IF(F199="In validation queue","Pending. Treat as unvalidated until the certificate issues","Unvalidated"))))</f>
        <v/>
      </c>
      <c r="N199" s="8" t="n"/>
      <c r="O199" s="8" t="n"/>
      <c r="P199" s="8" t="n"/>
      <c r="Q199" s="9">
        <f>IF(P199="","",P199-TODAY())</f>
        <v/>
      </c>
      <c r="R199" s="9">
        <f>IF(B199="","",IF(AND(L199="Yes",F199&lt;&gt;"FIPS 140-3 validated"),"REPLACE OR REVALIDATE. This module cannot support a new federal sale and the date has passed or is days away.",IF(AND(J199="Yes",K199="No"),"Quantum vulnerable with no post quantum path. Put this module on the migration roadmap as a Wave 1 item.",IF(AND(J199="Yes",K199="Yes"),"Capable but not migrated. Confirm the negotiated algorithm in production, not the configured one.",IF(AND(N199="",OR(F199="FIPS 140-2 validated",F199="Historical",F199="Not validated")),"No replacement identified for a module on a retired or unvalidated standard. Identify one before the certificate lapses, not after.","Maintain and re verify at the next certificate review.")))))</f>
        <v/>
      </c>
    </row>
    <row r="200">
      <c r="A200" s="8" t="n"/>
      <c r="B200" s="8" t="n"/>
      <c r="C200" s="8" t="n"/>
      <c r="D200" s="8" t="n"/>
      <c r="E200" s="8" t="n"/>
      <c r="F200" s="8" t="n"/>
      <c r="G200" s="8" t="n"/>
      <c r="H200" s="8" t="n"/>
      <c r="I200" s="8" t="n"/>
      <c r="J200" s="8" t="n"/>
      <c r="K200" s="8" t="n"/>
      <c r="L200" s="8" t="n"/>
      <c r="M200" s="9">
        <f>IF(B200="","",IF(F200="FIPS 140-3 validated","Clear for new procurement",IF(OR(F200="FIPS 140-2 validated",F200="Historical"),IF(L200="Yes","BLOCKS new federal sale from 21 Sep 2026","Not federal facing, but now on a retired standard"),IF(F200="In validation queue","Pending. Treat as unvalidated until the certificate issues","Unvalidated"))))</f>
        <v/>
      </c>
      <c r="N200" s="8" t="n"/>
      <c r="O200" s="8" t="n"/>
      <c r="P200" s="8" t="n"/>
      <c r="Q200" s="9">
        <f>IF(P200="","",P200-TODAY())</f>
        <v/>
      </c>
      <c r="R200" s="9">
        <f>IF(B200="","",IF(AND(L200="Yes",F200&lt;&gt;"FIPS 140-3 validated"),"REPLACE OR REVALIDATE. This module cannot support a new federal sale and the date has passed or is days away.",IF(AND(J200="Yes",K200="No"),"Quantum vulnerable with no post quantum path. Put this module on the migration roadmap as a Wave 1 item.",IF(AND(J200="Yes",K200="Yes"),"Capable but not migrated. Confirm the negotiated algorithm in production, not the configured one.",IF(AND(N200="",OR(F200="FIPS 140-2 validated",F200="Historical",F200="Not validated")),"No replacement identified for a module on a retired or unvalidated standard. Identify one before the certificate lapses, not after.","Maintain and re verify at the next certificate review.")))))</f>
        <v/>
      </c>
    </row>
    <row r="201">
      <c r="A201" s="8" t="n"/>
      <c r="B201" s="8" t="n"/>
      <c r="C201" s="8" t="n"/>
      <c r="D201" s="8" t="n"/>
      <c r="E201" s="8" t="n"/>
      <c r="F201" s="8" t="n"/>
      <c r="G201" s="8" t="n"/>
      <c r="H201" s="8" t="n"/>
      <c r="I201" s="8" t="n"/>
      <c r="J201" s="8" t="n"/>
      <c r="K201" s="8" t="n"/>
      <c r="L201" s="8" t="n"/>
      <c r="M201" s="9">
        <f>IF(B201="","",IF(F201="FIPS 140-3 validated","Clear for new procurement",IF(OR(F201="FIPS 140-2 validated",F201="Historical"),IF(L201="Yes","BLOCKS new federal sale from 21 Sep 2026","Not federal facing, but now on a retired standard"),IF(F201="In validation queue","Pending. Treat as unvalidated until the certificate issues","Unvalidated"))))</f>
        <v/>
      </c>
      <c r="N201" s="8" t="n"/>
      <c r="O201" s="8" t="n"/>
      <c r="P201" s="8" t="n"/>
      <c r="Q201" s="9">
        <f>IF(P201="","",P201-TODAY())</f>
        <v/>
      </c>
      <c r="R201" s="9">
        <f>IF(B201="","",IF(AND(L201="Yes",F201&lt;&gt;"FIPS 140-3 validated"),"REPLACE OR REVALIDATE. This module cannot support a new federal sale and the date has passed or is days away.",IF(AND(J201="Yes",K201="No"),"Quantum vulnerable with no post quantum path. Put this module on the migration roadmap as a Wave 1 item.",IF(AND(J201="Yes",K201="Yes"),"Capable but not migrated. Confirm the negotiated algorithm in production, not the configured one.",IF(AND(N201="",OR(F201="FIPS 140-2 validated",F201="Historical",F201="Not validated")),"No replacement identified for a module on a retired or unvalidated standard. Identify one before the certificate lapses, not after.","Maintain and re verify at the next certificate review.")))))</f>
        <v/>
      </c>
    </row>
    <row r="202">
      <c r="A202" s="8" t="n"/>
      <c r="B202" s="8" t="n"/>
      <c r="C202" s="8" t="n"/>
      <c r="D202" s="8" t="n"/>
      <c r="E202" s="8" t="n"/>
      <c r="F202" s="8" t="n"/>
      <c r="G202" s="8" t="n"/>
      <c r="H202" s="8" t="n"/>
      <c r="I202" s="8" t="n"/>
      <c r="J202" s="8" t="n"/>
      <c r="K202" s="8" t="n"/>
      <c r="L202" s="8" t="n"/>
      <c r="M202" s="9">
        <f>IF(B202="","",IF(F202="FIPS 140-3 validated","Clear for new procurement",IF(OR(F202="FIPS 140-2 validated",F202="Historical"),IF(L202="Yes","BLOCKS new federal sale from 21 Sep 2026","Not federal facing, but now on a retired standard"),IF(F202="In validation queue","Pending. Treat as unvalidated until the certificate issues","Unvalidated"))))</f>
        <v/>
      </c>
      <c r="N202" s="8" t="n"/>
      <c r="O202" s="8" t="n"/>
      <c r="P202" s="8" t="n"/>
      <c r="Q202" s="9">
        <f>IF(P202="","",P202-TODAY())</f>
        <v/>
      </c>
      <c r="R202" s="9">
        <f>IF(B202="","",IF(AND(L202="Yes",F202&lt;&gt;"FIPS 140-3 validated"),"REPLACE OR REVALIDATE. This module cannot support a new federal sale and the date has passed or is days away.",IF(AND(J202="Yes",K202="No"),"Quantum vulnerable with no post quantum path. Put this module on the migration roadmap as a Wave 1 item.",IF(AND(J202="Yes",K202="Yes"),"Capable but not migrated. Confirm the negotiated algorithm in production, not the configured one.",IF(AND(N202="",OR(F202="FIPS 140-2 validated",F202="Historical",F202="Not validated")),"No replacement identified for a module on a retired or unvalidated standard. Identify one before the certificate lapses, not after.","Maintain and re verify at the next certificate review.")))))</f>
        <v/>
      </c>
    </row>
    <row r="203">
      <c r="A203" s="8" t="n"/>
      <c r="B203" s="8" t="n"/>
      <c r="C203" s="8" t="n"/>
      <c r="D203" s="8" t="n"/>
      <c r="E203" s="8" t="n"/>
      <c r="F203" s="8" t="n"/>
      <c r="G203" s="8" t="n"/>
      <c r="H203" s="8" t="n"/>
      <c r="I203" s="8" t="n"/>
      <c r="J203" s="8" t="n"/>
      <c r="K203" s="8" t="n"/>
      <c r="L203" s="8" t="n"/>
      <c r="M203" s="9">
        <f>IF(B203="","",IF(F203="FIPS 140-3 validated","Clear for new procurement",IF(OR(F203="FIPS 140-2 validated",F203="Historical"),IF(L203="Yes","BLOCKS new federal sale from 21 Sep 2026","Not federal facing, but now on a retired standard"),IF(F203="In validation queue","Pending. Treat as unvalidated until the certificate issues","Unvalidated"))))</f>
        <v/>
      </c>
      <c r="N203" s="8" t="n"/>
      <c r="O203" s="8" t="n"/>
      <c r="P203" s="8" t="n"/>
      <c r="Q203" s="9">
        <f>IF(P203="","",P203-TODAY())</f>
        <v/>
      </c>
      <c r="R203" s="9">
        <f>IF(B203="","",IF(AND(L203="Yes",F203&lt;&gt;"FIPS 140-3 validated"),"REPLACE OR REVALIDATE. This module cannot support a new federal sale and the date has passed or is days away.",IF(AND(J203="Yes",K203="No"),"Quantum vulnerable with no post quantum path. Put this module on the migration roadmap as a Wave 1 item.",IF(AND(J203="Yes",K203="Yes"),"Capable but not migrated. Confirm the negotiated algorithm in production, not the configured one.",IF(AND(N203="",OR(F203="FIPS 140-2 validated",F203="Historical",F203="Not validated")),"No replacement identified for a module on a retired or unvalidated standard. Identify one before the certificate lapses, not after.","Maintain and re verify at the next certificate review.")))))</f>
        <v/>
      </c>
    </row>
    <row r="204">
      <c r="A204" s="8" t="n"/>
      <c r="B204" s="8" t="n"/>
      <c r="C204" s="8" t="n"/>
      <c r="D204" s="8" t="n"/>
      <c r="E204" s="8" t="n"/>
      <c r="F204" s="8" t="n"/>
      <c r="G204" s="8" t="n"/>
      <c r="H204" s="8" t="n"/>
      <c r="I204" s="8" t="n"/>
      <c r="J204" s="8" t="n"/>
      <c r="K204" s="8" t="n"/>
      <c r="L204" s="8" t="n"/>
      <c r="M204" s="9">
        <f>IF(B204="","",IF(F204="FIPS 140-3 validated","Clear for new procurement",IF(OR(F204="FIPS 140-2 validated",F204="Historical"),IF(L204="Yes","BLOCKS new federal sale from 21 Sep 2026","Not federal facing, but now on a retired standard"),IF(F204="In validation queue","Pending. Treat as unvalidated until the certificate issues","Unvalidated"))))</f>
        <v/>
      </c>
      <c r="N204" s="8" t="n"/>
      <c r="O204" s="8" t="n"/>
      <c r="P204" s="8" t="n"/>
      <c r="Q204" s="9">
        <f>IF(P204="","",P204-TODAY())</f>
        <v/>
      </c>
      <c r="R204" s="9">
        <f>IF(B204="","",IF(AND(L204="Yes",F204&lt;&gt;"FIPS 140-3 validated"),"REPLACE OR REVALIDATE. This module cannot support a new federal sale and the date has passed or is days away.",IF(AND(J204="Yes",K204="No"),"Quantum vulnerable with no post quantum path. Put this module on the migration roadmap as a Wave 1 item.",IF(AND(J204="Yes",K204="Yes"),"Capable but not migrated. Confirm the negotiated algorithm in production, not the configured one.",IF(AND(N204="",OR(F204="FIPS 140-2 validated",F204="Historical",F204="Not validated")),"No replacement identified for a module on a retired or unvalidated standard. Identify one before the certificate lapses, not after.","Maintain and re verify at the next certificate review.")))))</f>
        <v/>
      </c>
    </row>
    <row r="205">
      <c r="A205" s="8" t="n"/>
      <c r="B205" s="8" t="n"/>
      <c r="C205" s="8" t="n"/>
      <c r="D205" s="8" t="n"/>
      <c r="E205" s="8" t="n"/>
      <c r="F205" s="8" t="n"/>
      <c r="G205" s="8" t="n"/>
      <c r="H205" s="8" t="n"/>
      <c r="I205" s="8" t="n"/>
      <c r="J205" s="8" t="n"/>
      <c r="K205" s="8" t="n"/>
      <c r="L205" s="8" t="n"/>
      <c r="M205" s="9">
        <f>IF(B205="","",IF(F205="FIPS 140-3 validated","Clear for new procurement",IF(OR(F205="FIPS 140-2 validated",F205="Historical"),IF(L205="Yes","BLOCKS new federal sale from 21 Sep 2026","Not federal facing, but now on a retired standard"),IF(F205="In validation queue","Pending. Treat as unvalidated until the certificate issues","Unvalidated"))))</f>
        <v/>
      </c>
      <c r="N205" s="8" t="n"/>
      <c r="O205" s="8" t="n"/>
      <c r="P205" s="8" t="n"/>
      <c r="Q205" s="9">
        <f>IF(P205="","",P205-TODAY())</f>
        <v/>
      </c>
      <c r="R205" s="9">
        <f>IF(B205="","",IF(AND(L205="Yes",F205&lt;&gt;"FIPS 140-3 validated"),"REPLACE OR REVALIDATE. This module cannot support a new federal sale and the date has passed or is days away.",IF(AND(J205="Yes",K205="No"),"Quantum vulnerable with no post quantum path. Put this module on the migration roadmap as a Wave 1 item.",IF(AND(J205="Yes",K205="Yes"),"Capable but not migrated. Confirm the negotiated algorithm in production, not the configured one.",IF(AND(N205="",OR(F205="FIPS 140-2 validated",F205="Historical",F205="Not validated")),"No replacement identified for a module on a retired or unvalidated standard. Identify one before the certificate lapses, not after.","Maintain and re verify at the next certificate review.")))))</f>
        <v/>
      </c>
    </row>
    <row r="206">
      <c r="A206" s="8" t="n"/>
      <c r="B206" s="8" t="n"/>
      <c r="C206" s="8" t="n"/>
      <c r="D206" s="8" t="n"/>
      <c r="E206" s="8" t="n"/>
      <c r="F206" s="8" t="n"/>
      <c r="G206" s="8" t="n"/>
      <c r="H206" s="8" t="n"/>
      <c r="I206" s="8" t="n"/>
      <c r="J206" s="8" t="n"/>
      <c r="K206" s="8" t="n"/>
      <c r="L206" s="8" t="n"/>
      <c r="M206" s="9">
        <f>IF(B206="","",IF(F206="FIPS 140-3 validated","Clear for new procurement",IF(OR(F206="FIPS 140-2 validated",F206="Historical"),IF(L206="Yes","BLOCKS new federal sale from 21 Sep 2026","Not federal facing, but now on a retired standard"),IF(F206="In validation queue","Pending. Treat as unvalidated until the certificate issues","Unvalidated"))))</f>
        <v/>
      </c>
      <c r="N206" s="8" t="n"/>
      <c r="O206" s="8" t="n"/>
      <c r="P206" s="8" t="n"/>
      <c r="Q206" s="9">
        <f>IF(P206="","",P206-TODAY())</f>
        <v/>
      </c>
      <c r="R206" s="9">
        <f>IF(B206="","",IF(AND(L206="Yes",F206&lt;&gt;"FIPS 140-3 validated"),"REPLACE OR REVALIDATE. This module cannot support a new federal sale and the date has passed or is days away.",IF(AND(J206="Yes",K206="No"),"Quantum vulnerable with no post quantum path. Put this module on the migration roadmap as a Wave 1 item.",IF(AND(J206="Yes",K206="Yes"),"Capable but not migrated. Confirm the negotiated algorithm in production, not the configured one.",IF(AND(N206="",OR(F206="FIPS 140-2 validated",F206="Historical",F206="Not validated")),"No replacement identified for a module on a retired or unvalidated standard. Identify one before the certificate lapses, not after.","Maintain and re verify at the next certificate review.")))))</f>
        <v/>
      </c>
    </row>
    <row r="207">
      <c r="A207" s="8" t="n"/>
      <c r="B207" s="8" t="n"/>
      <c r="C207" s="8" t="n"/>
      <c r="D207" s="8" t="n"/>
      <c r="E207" s="8" t="n"/>
      <c r="F207" s="8" t="n"/>
      <c r="G207" s="8" t="n"/>
      <c r="H207" s="8" t="n"/>
      <c r="I207" s="8" t="n"/>
      <c r="J207" s="8" t="n"/>
      <c r="K207" s="8" t="n"/>
      <c r="L207" s="8" t="n"/>
      <c r="M207" s="9">
        <f>IF(B207="","",IF(F207="FIPS 140-3 validated","Clear for new procurement",IF(OR(F207="FIPS 140-2 validated",F207="Historical"),IF(L207="Yes","BLOCKS new federal sale from 21 Sep 2026","Not federal facing, but now on a retired standard"),IF(F207="In validation queue","Pending. Treat as unvalidated until the certificate issues","Unvalidated"))))</f>
        <v/>
      </c>
      <c r="N207" s="8" t="n"/>
      <c r="O207" s="8" t="n"/>
      <c r="P207" s="8" t="n"/>
      <c r="Q207" s="9">
        <f>IF(P207="","",P207-TODAY())</f>
        <v/>
      </c>
      <c r="R207" s="9">
        <f>IF(B207="","",IF(AND(L207="Yes",F207&lt;&gt;"FIPS 140-3 validated"),"REPLACE OR REVALIDATE. This module cannot support a new federal sale and the date has passed or is days away.",IF(AND(J207="Yes",K207="No"),"Quantum vulnerable with no post quantum path. Put this module on the migration roadmap as a Wave 1 item.",IF(AND(J207="Yes",K207="Yes"),"Capable but not migrated. Confirm the negotiated algorithm in production, not the configured one.",IF(AND(N207="",OR(F207="FIPS 140-2 validated",F207="Historical",F207="Not validated")),"No replacement identified for a module on a retired or unvalidated standard. Identify one before the certificate lapses, not after.","Maintain and re verify at the next certificate review.")))))</f>
        <v/>
      </c>
    </row>
    <row r="208">
      <c r="A208" s="8" t="n"/>
      <c r="B208" s="8" t="n"/>
      <c r="C208" s="8" t="n"/>
      <c r="D208" s="8" t="n"/>
      <c r="E208" s="8" t="n"/>
      <c r="F208" s="8" t="n"/>
      <c r="G208" s="8" t="n"/>
      <c r="H208" s="8" t="n"/>
      <c r="I208" s="8" t="n"/>
      <c r="J208" s="8" t="n"/>
      <c r="K208" s="8" t="n"/>
      <c r="L208" s="8" t="n"/>
      <c r="M208" s="9">
        <f>IF(B208="","",IF(F208="FIPS 140-3 validated","Clear for new procurement",IF(OR(F208="FIPS 140-2 validated",F208="Historical"),IF(L208="Yes","BLOCKS new federal sale from 21 Sep 2026","Not federal facing, but now on a retired standard"),IF(F208="In validation queue","Pending. Treat as unvalidated until the certificate issues","Unvalidated"))))</f>
        <v/>
      </c>
      <c r="N208" s="8" t="n"/>
      <c r="O208" s="8" t="n"/>
      <c r="P208" s="8" t="n"/>
      <c r="Q208" s="9">
        <f>IF(P208="","",P208-TODAY())</f>
        <v/>
      </c>
      <c r="R208" s="9">
        <f>IF(B208="","",IF(AND(L208="Yes",F208&lt;&gt;"FIPS 140-3 validated"),"REPLACE OR REVALIDATE. This module cannot support a new federal sale and the date has passed or is days away.",IF(AND(J208="Yes",K208="No"),"Quantum vulnerable with no post quantum path. Put this module on the migration roadmap as a Wave 1 item.",IF(AND(J208="Yes",K208="Yes"),"Capable but not migrated. Confirm the negotiated algorithm in production, not the configured one.",IF(AND(N208="",OR(F208="FIPS 140-2 validated",F208="Historical",F208="Not validated")),"No replacement identified for a module on a retired or unvalidated standard. Identify one before the certificate lapses, not after.","Maintain and re verify at the next certificate review.")))))</f>
        <v/>
      </c>
    </row>
    <row r="209">
      <c r="A209" s="8" t="n"/>
      <c r="B209" s="8" t="n"/>
      <c r="C209" s="8" t="n"/>
      <c r="D209" s="8" t="n"/>
      <c r="E209" s="8" t="n"/>
      <c r="F209" s="8" t="n"/>
      <c r="G209" s="8" t="n"/>
      <c r="H209" s="8" t="n"/>
      <c r="I209" s="8" t="n"/>
      <c r="J209" s="8" t="n"/>
      <c r="K209" s="8" t="n"/>
      <c r="L209" s="8" t="n"/>
      <c r="M209" s="9">
        <f>IF(B209="","",IF(F209="FIPS 140-3 validated","Clear for new procurement",IF(OR(F209="FIPS 140-2 validated",F209="Historical"),IF(L209="Yes","BLOCKS new federal sale from 21 Sep 2026","Not federal facing, but now on a retired standard"),IF(F209="In validation queue","Pending. Treat as unvalidated until the certificate issues","Unvalidated"))))</f>
        <v/>
      </c>
      <c r="N209" s="8" t="n"/>
      <c r="O209" s="8" t="n"/>
      <c r="P209" s="8" t="n"/>
      <c r="Q209" s="9">
        <f>IF(P209="","",P209-TODAY())</f>
        <v/>
      </c>
      <c r="R209" s="9">
        <f>IF(B209="","",IF(AND(L209="Yes",F209&lt;&gt;"FIPS 140-3 validated"),"REPLACE OR REVALIDATE. This module cannot support a new federal sale and the date has passed or is days away.",IF(AND(J209="Yes",K209="No"),"Quantum vulnerable with no post quantum path. Put this module on the migration roadmap as a Wave 1 item.",IF(AND(J209="Yes",K209="Yes"),"Capable but not migrated. Confirm the negotiated algorithm in production, not the configured one.",IF(AND(N209="",OR(F209="FIPS 140-2 validated",F209="Historical",F209="Not validated")),"No replacement identified for a module on a retired or unvalidated standard. Identify one before the certificate lapses, not after.","Maintain and re verify at the next certificate review.")))))</f>
        <v/>
      </c>
    </row>
    <row r="210">
      <c r="A210" s="8" t="n"/>
      <c r="B210" s="8" t="n"/>
      <c r="C210" s="8" t="n"/>
      <c r="D210" s="8" t="n"/>
      <c r="E210" s="8" t="n"/>
      <c r="F210" s="8" t="n"/>
      <c r="G210" s="8" t="n"/>
      <c r="H210" s="8" t="n"/>
      <c r="I210" s="8" t="n"/>
      <c r="J210" s="8" t="n"/>
      <c r="K210" s="8" t="n"/>
      <c r="L210" s="8" t="n"/>
      <c r="M210" s="9">
        <f>IF(B210="","",IF(F210="FIPS 140-3 validated","Clear for new procurement",IF(OR(F210="FIPS 140-2 validated",F210="Historical"),IF(L210="Yes","BLOCKS new federal sale from 21 Sep 2026","Not federal facing, but now on a retired standard"),IF(F210="In validation queue","Pending. Treat as unvalidated until the certificate issues","Unvalidated"))))</f>
        <v/>
      </c>
      <c r="N210" s="8" t="n"/>
      <c r="O210" s="8" t="n"/>
      <c r="P210" s="8" t="n"/>
      <c r="Q210" s="9">
        <f>IF(P210="","",P210-TODAY())</f>
        <v/>
      </c>
      <c r="R210" s="9">
        <f>IF(B210="","",IF(AND(L210="Yes",F210&lt;&gt;"FIPS 140-3 validated"),"REPLACE OR REVALIDATE. This module cannot support a new federal sale and the date has passed or is days away.",IF(AND(J210="Yes",K210="No"),"Quantum vulnerable with no post quantum path. Put this module on the migration roadmap as a Wave 1 item.",IF(AND(J210="Yes",K210="Yes"),"Capable but not migrated. Confirm the negotiated algorithm in production, not the configured one.",IF(AND(N210="",OR(F210="FIPS 140-2 validated",F210="Historical",F210="Not validated")),"No replacement identified for a module on a retired or unvalidated standard. Identify one before the certificate lapses, not after.","Maintain and re verify at the next certificate review.")))))</f>
        <v/>
      </c>
    </row>
    <row r="211">
      <c r="A211" s="8" t="n"/>
      <c r="B211" s="8" t="n"/>
      <c r="C211" s="8" t="n"/>
      <c r="D211" s="8" t="n"/>
      <c r="E211" s="8" t="n"/>
      <c r="F211" s="8" t="n"/>
      <c r="G211" s="8" t="n"/>
      <c r="H211" s="8" t="n"/>
      <c r="I211" s="8" t="n"/>
      <c r="J211" s="8" t="n"/>
      <c r="K211" s="8" t="n"/>
      <c r="L211" s="8" t="n"/>
      <c r="M211" s="9">
        <f>IF(B211="","",IF(F211="FIPS 140-3 validated","Clear for new procurement",IF(OR(F211="FIPS 140-2 validated",F211="Historical"),IF(L211="Yes","BLOCKS new federal sale from 21 Sep 2026","Not federal facing, but now on a retired standard"),IF(F211="In validation queue","Pending. Treat as unvalidated until the certificate issues","Unvalidated"))))</f>
        <v/>
      </c>
      <c r="N211" s="8" t="n"/>
      <c r="O211" s="8" t="n"/>
      <c r="P211" s="8" t="n"/>
      <c r="Q211" s="9">
        <f>IF(P211="","",P211-TODAY())</f>
        <v/>
      </c>
      <c r="R211" s="9">
        <f>IF(B211="","",IF(AND(L211="Yes",F211&lt;&gt;"FIPS 140-3 validated"),"REPLACE OR REVALIDATE. This module cannot support a new federal sale and the date has passed or is days away.",IF(AND(J211="Yes",K211="No"),"Quantum vulnerable with no post quantum path. Put this module on the migration roadmap as a Wave 1 item.",IF(AND(J211="Yes",K211="Yes"),"Capable but not migrated. Confirm the negotiated algorithm in production, not the configured one.",IF(AND(N211="",OR(F211="FIPS 140-2 validated",F211="Historical",F211="Not validated")),"No replacement identified for a module on a retired or unvalidated standard. Identify one before the certificate lapses, not after.","Maintain and re verify at the next certificate review.")))))</f>
        <v/>
      </c>
    </row>
    <row r="212">
      <c r="A212" s="8" t="n"/>
      <c r="B212" s="8" t="n"/>
      <c r="C212" s="8" t="n"/>
      <c r="D212" s="8" t="n"/>
      <c r="E212" s="8" t="n"/>
      <c r="F212" s="8" t="n"/>
      <c r="G212" s="8" t="n"/>
      <c r="H212" s="8" t="n"/>
      <c r="I212" s="8" t="n"/>
      <c r="J212" s="8" t="n"/>
      <c r="K212" s="8" t="n"/>
      <c r="L212" s="8" t="n"/>
      <c r="M212" s="9">
        <f>IF(B212="","",IF(F212="FIPS 140-3 validated","Clear for new procurement",IF(OR(F212="FIPS 140-2 validated",F212="Historical"),IF(L212="Yes","BLOCKS new federal sale from 21 Sep 2026","Not federal facing, but now on a retired standard"),IF(F212="In validation queue","Pending. Treat as unvalidated until the certificate issues","Unvalidated"))))</f>
        <v/>
      </c>
      <c r="N212" s="8" t="n"/>
      <c r="O212" s="8" t="n"/>
      <c r="P212" s="8" t="n"/>
      <c r="Q212" s="9">
        <f>IF(P212="","",P212-TODAY())</f>
        <v/>
      </c>
      <c r="R212" s="9">
        <f>IF(B212="","",IF(AND(L212="Yes",F212&lt;&gt;"FIPS 140-3 validated"),"REPLACE OR REVALIDATE. This module cannot support a new federal sale and the date has passed or is days away.",IF(AND(J212="Yes",K212="No"),"Quantum vulnerable with no post quantum path. Put this module on the migration roadmap as a Wave 1 item.",IF(AND(J212="Yes",K212="Yes"),"Capable but not migrated. Confirm the negotiated algorithm in production, not the configured one.",IF(AND(N212="",OR(F212="FIPS 140-2 validated",F212="Historical",F212="Not validated")),"No replacement identified for a module on a retired or unvalidated standard. Identify one before the certificate lapses, not after.","Maintain and re verify at the next certificate review.")))))</f>
        <v/>
      </c>
    </row>
    <row r="213">
      <c r="A213" s="8" t="n"/>
      <c r="B213" s="8" t="n"/>
      <c r="C213" s="8" t="n"/>
      <c r="D213" s="8" t="n"/>
      <c r="E213" s="8" t="n"/>
      <c r="F213" s="8" t="n"/>
      <c r="G213" s="8" t="n"/>
      <c r="H213" s="8" t="n"/>
      <c r="I213" s="8" t="n"/>
      <c r="J213" s="8" t="n"/>
      <c r="K213" s="8" t="n"/>
      <c r="L213" s="8" t="n"/>
      <c r="M213" s="9">
        <f>IF(B213="","",IF(F213="FIPS 140-3 validated","Clear for new procurement",IF(OR(F213="FIPS 140-2 validated",F213="Historical"),IF(L213="Yes","BLOCKS new federal sale from 21 Sep 2026","Not federal facing, but now on a retired standard"),IF(F213="In validation queue","Pending. Treat as unvalidated until the certificate issues","Unvalidated"))))</f>
        <v/>
      </c>
      <c r="N213" s="8" t="n"/>
      <c r="O213" s="8" t="n"/>
      <c r="P213" s="8" t="n"/>
      <c r="Q213" s="9">
        <f>IF(P213="","",P213-TODAY())</f>
        <v/>
      </c>
      <c r="R213" s="9">
        <f>IF(B213="","",IF(AND(L213="Yes",F213&lt;&gt;"FIPS 140-3 validated"),"REPLACE OR REVALIDATE. This module cannot support a new federal sale and the date has passed or is days away.",IF(AND(J213="Yes",K213="No"),"Quantum vulnerable with no post quantum path. Put this module on the migration roadmap as a Wave 1 item.",IF(AND(J213="Yes",K213="Yes"),"Capable but not migrated. Confirm the negotiated algorithm in production, not the configured one.",IF(AND(N213="",OR(F213="FIPS 140-2 validated",F213="Historical",F213="Not validated")),"No replacement identified for a module on a retired or unvalidated standard. Identify one before the certificate lapses, not after.","Maintain and re verify at the next certificate review.")))))</f>
        <v/>
      </c>
    </row>
    <row r="214">
      <c r="A214" s="8" t="n"/>
      <c r="B214" s="8" t="n"/>
      <c r="C214" s="8" t="n"/>
      <c r="D214" s="8" t="n"/>
      <c r="E214" s="8" t="n"/>
      <c r="F214" s="8" t="n"/>
      <c r="G214" s="8" t="n"/>
      <c r="H214" s="8" t="n"/>
      <c r="I214" s="8" t="n"/>
      <c r="J214" s="8" t="n"/>
      <c r="K214" s="8" t="n"/>
      <c r="L214" s="8" t="n"/>
      <c r="M214" s="9">
        <f>IF(B214="","",IF(F214="FIPS 140-3 validated","Clear for new procurement",IF(OR(F214="FIPS 140-2 validated",F214="Historical"),IF(L214="Yes","BLOCKS new federal sale from 21 Sep 2026","Not federal facing, but now on a retired standard"),IF(F214="In validation queue","Pending. Treat as unvalidated until the certificate issues","Unvalidated"))))</f>
        <v/>
      </c>
      <c r="N214" s="8" t="n"/>
      <c r="O214" s="8" t="n"/>
      <c r="P214" s="8" t="n"/>
      <c r="Q214" s="9">
        <f>IF(P214="","",P214-TODAY())</f>
        <v/>
      </c>
      <c r="R214" s="9">
        <f>IF(B214="","",IF(AND(L214="Yes",F214&lt;&gt;"FIPS 140-3 validated"),"REPLACE OR REVALIDATE. This module cannot support a new federal sale and the date has passed or is days away.",IF(AND(J214="Yes",K214="No"),"Quantum vulnerable with no post quantum path. Put this module on the migration roadmap as a Wave 1 item.",IF(AND(J214="Yes",K214="Yes"),"Capable but not migrated. Confirm the negotiated algorithm in production, not the configured one.",IF(AND(N214="",OR(F214="FIPS 140-2 validated",F214="Historical",F214="Not validated")),"No replacement identified for a module on a retired or unvalidated standard. Identify one before the certificate lapses, not after.","Maintain and re verify at the next certificate review.")))))</f>
        <v/>
      </c>
    </row>
    <row r="215">
      <c r="A215" s="8" t="n"/>
      <c r="B215" s="8" t="n"/>
      <c r="C215" s="8" t="n"/>
      <c r="D215" s="8" t="n"/>
      <c r="E215" s="8" t="n"/>
      <c r="F215" s="8" t="n"/>
      <c r="G215" s="8" t="n"/>
      <c r="H215" s="8" t="n"/>
      <c r="I215" s="8" t="n"/>
      <c r="J215" s="8" t="n"/>
      <c r="K215" s="8" t="n"/>
      <c r="L215" s="8" t="n"/>
      <c r="M215" s="9">
        <f>IF(B215="","",IF(F215="FIPS 140-3 validated","Clear for new procurement",IF(OR(F215="FIPS 140-2 validated",F215="Historical"),IF(L215="Yes","BLOCKS new federal sale from 21 Sep 2026","Not federal facing, but now on a retired standard"),IF(F215="In validation queue","Pending. Treat as unvalidated until the certificate issues","Unvalidated"))))</f>
        <v/>
      </c>
      <c r="N215" s="8" t="n"/>
      <c r="O215" s="8" t="n"/>
      <c r="P215" s="8" t="n"/>
      <c r="Q215" s="9">
        <f>IF(P215="","",P215-TODAY())</f>
        <v/>
      </c>
      <c r="R215" s="9">
        <f>IF(B215="","",IF(AND(L215="Yes",F215&lt;&gt;"FIPS 140-3 validated"),"REPLACE OR REVALIDATE. This module cannot support a new federal sale and the date has passed or is days away.",IF(AND(J215="Yes",K215="No"),"Quantum vulnerable with no post quantum path. Put this module on the migration roadmap as a Wave 1 item.",IF(AND(J215="Yes",K215="Yes"),"Capable but not migrated. Confirm the negotiated algorithm in production, not the configured one.",IF(AND(N215="",OR(F215="FIPS 140-2 validated",F215="Historical",F215="Not validated")),"No replacement identified for a module on a retired or unvalidated standard. Identify one before the certificate lapses, not after.","Maintain and re verify at the next certificate review.")))))</f>
        <v/>
      </c>
    </row>
    <row r="216">
      <c r="A216" s="8" t="n"/>
      <c r="B216" s="8" t="n"/>
      <c r="C216" s="8" t="n"/>
      <c r="D216" s="8" t="n"/>
      <c r="E216" s="8" t="n"/>
      <c r="F216" s="8" t="n"/>
      <c r="G216" s="8" t="n"/>
      <c r="H216" s="8" t="n"/>
      <c r="I216" s="8" t="n"/>
      <c r="J216" s="8" t="n"/>
      <c r="K216" s="8" t="n"/>
      <c r="L216" s="8" t="n"/>
      <c r="M216" s="9">
        <f>IF(B216="","",IF(F216="FIPS 140-3 validated","Clear for new procurement",IF(OR(F216="FIPS 140-2 validated",F216="Historical"),IF(L216="Yes","BLOCKS new federal sale from 21 Sep 2026","Not federal facing, but now on a retired standard"),IF(F216="In validation queue","Pending. Treat as unvalidated until the certificate issues","Unvalidated"))))</f>
        <v/>
      </c>
      <c r="N216" s="8" t="n"/>
      <c r="O216" s="8" t="n"/>
      <c r="P216" s="8" t="n"/>
      <c r="Q216" s="9">
        <f>IF(P216="","",P216-TODAY())</f>
        <v/>
      </c>
      <c r="R216" s="9">
        <f>IF(B216="","",IF(AND(L216="Yes",F216&lt;&gt;"FIPS 140-3 validated"),"REPLACE OR REVALIDATE. This module cannot support a new federal sale and the date has passed or is days away.",IF(AND(J216="Yes",K216="No"),"Quantum vulnerable with no post quantum path. Put this module on the migration roadmap as a Wave 1 item.",IF(AND(J216="Yes",K216="Yes"),"Capable but not migrated. Confirm the negotiated algorithm in production, not the configured one.",IF(AND(N216="",OR(F216="FIPS 140-2 validated",F216="Historical",F216="Not validated")),"No replacement identified for a module on a retired or unvalidated standard. Identify one before the certificate lapses, not after.","Maintain and re verify at the next certificate review.")))))</f>
        <v/>
      </c>
    </row>
    <row r="217">
      <c r="A217" s="8" t="n"/>
      <c r="B217" s="8" t="n"/>
      <c r="C217" s="8" t="n"/>
      <c r="D217" s="8" t="n"/>
      <c r="E217" s="8" t="n"/>
      <c r="F217" s="8" t="n"/>
      <c r="G217" s="8" t="n"/>
      <c r="H217" s="8" t="n"/>
      <c r="I217" s="8" t="n"/>
      <c r="J217" s="8" t="n"/>
      <c r="K217" s="8" t="n"/>
      <c r="L217" s="8" t="n"/>
      <c r="M217" s="9">
        <f>IF(B217="","",IF(F217="FIPS 140-3 validated","Clear for new procurement",IF(OR(F217="FIPS 140-2 validated",F217="Historical"),IF(L217="Yes","BLOCKS new federal sale from 21 Sep 2026","Not federal facing, but now on a retired standard"),IF(F217="In validation queue","Pending. Treat as unvalidated until the certificate issues","Unvalidated"))))</f>
        <v/>
      </c>
      <c r="N217" s="8" t="n"/>
      <c r="O217" s="8" t="n"/>
      <c r="P217" s="8" t="n"/>
      <c r="Q217" s="9">
        <f>IF(P217="","",P217-TODAY())</f>
        <v/>
      </c>
      <c r="R217" s="9">
        <f>IF(B217="","",IF(AND(L217="Yes",F217&lt;&gt;"FIPS 140-3 validated"),"REPLACE OR REVALIDATE. This module cannot support a new federal sale and the date has passed or is days away.",IF(AND(J217="Yes",K217="No"),"Quantum vulnerable with no post quantum path. Put this module on the migration roadmap as a Wave 1 item.",IF(AND(J217="Yes",K217="Yes"),"Capable but not migrated. Confirm the negotiated algorithm in production, not the configured one.",IF(AND(N217="",OR(F217="FIPS 140-2 validated",F217="Historical",F217="Not validated")),"No replacement identified for a module on a retired or unvalidated standard. Identify one before the certificate lapses, not after.","Maintain and re verify at the next certificate review.")))))</f>
        <v/>
      </c>
    </row>
    <row r="218">
      <c r="A218" s="8" t="n"/>
      <c r="B218" s="8" t="n"/>
      <c r="C218" s="8" t="n"/>
      <c r="D218" s="8" t="n"/>
      <c r="E218" s="8" t="n"/>
      <c r="F218" s="8" t="n"/>
      <c r="G218" s="8" t="n"/>
      <c r="H218" s="8" t="n"/>
      <c r="I218" s="8" t="n"/>
      <c r="J218" s="8" t="n"/>
      <c r="K218" s="8" t="n"/>
      <c r="L218" s="8" t="n"/>
      <c r="M218" s="9">
        <f>IF(B218="","",IF(F218="FIPS 140-3 validated","Clear for new procurement",IF(OR(F218="FIPS 140-2 validated",F218="Historical"),IF(L218="Yes","BLOCKS new federal sale from 21 Sep 2026","Not federal facing, but now on a retired standard"),IF(F218="In validation queue","Pending. Treat as unvalidated until the certificate issues","Unvalidated"))))</f>
        <v/>
      </c>
      <c r="N218" s="8" t="n"/>
      <c r="O218" s="8" t="n"/>
      <c r="P218" s="8" t="n"/>
      <c r="Q218" s="9">
        <f>IF(P218="","",P218-TODAY())</f>
        <v/>
      </c>
      <c r="R218" s="9">
        <f>IF(B218="","",IF(AND(L218="Yes",F218&lt;&gt;"FIPS 140-3 validated"),"REPLACE OR REVALIDATE. This module cannot support a new federal sale and the date has passed or is days away.",IF(AND(J218="Yes",K218="No"),"Quantum vulnerable with no post quantum path. Put this module on the migration roadmap as a Wave 1 item.",IF(AND(J218="Yes",K218="Yes"),"Capable but not migrated. Confirm the negotiated algorithm in production, not the configured one.",IF(AND(N218="",OR(F218="FIPS 140-2 validated",F218="Historical",F218="Not validated")),"No replacement identified for a module on a retired or unvalidated standard. Identify one before the certificate lapses, not after.","Maintain and re verify at the next certificate review.")))))</f>
        <v/>
      </c>
    </row>
    <row r="219">
      <c r="A219" s="8" t="n"/>
      <c r="B219" s="8" t="n"/>
      <c r="C219" s="8" t="n"/>
      <c r="D219" s="8" t="n"/>
      <c r="E219" s="8" t="n"/>
      <c r="F219" s="8" t="n"/>
      <c r="G219" s="8" t="n"/>
      <c r="H219" s="8" t="n"/>
      <c r="I219" s="8" t="n"/>
      <c r="J219" s="8" t="n"/>
      <c r="K219" s="8" t="n"/>
      <c r="L219" s="8" t="n"/>
      <c r="M219" s="9">
        <f>IF(B219="","",IF(F219="FIPS 140-3 validated","Clear for new procurement",IF(OR(F219="FIPS 140-2 validated",F219="Historical"),IF(L219="Yes","BLOCKS new federal sale from 21 Sep 2026","Not federal facing, but now on a retired standard"),IF(F219="In validation queue","Pending. Treat as unvalidated until the certificate issues","Unvalidated"))))</f>
        <v/>
      </c>
      <c r="N219" s="8" t="n"/>
      <c r="O219" s="8" t="n"/>
      <c r="P219" s="8" t="n"/>
      <c r="Q219" s="9">
        <f>IF(P219="","",P219-TODAY())</f>
        <v/>
      </c>
      <c r="R219" s="9">
        <f>IF(B219="","",IF(AND(L219="Yes",F219&lt;&gt;"FIPS 140-3 validated"),"REPLACE OR REVALIDATE. This module cannot support a new federal sale and the date has passed or is days away.",IF(AND(J219="Yes",K219="No"),"Quantum vulnerable with no post quantum path. Put this module on the migration roadmap as a Wave 1 item.",IF(AND(J219="Yes",K219="Yes"),"Capable but not migrated. Confirm the negotiated algorithm in production, not the configured one.",IF(AND(N219="",OR(F219="FIPS 140-2 validated",F219="Historical",F219="Not validated")),"No replacement identified for a module on a retired or unvalidated standard. Identify one before the certificate lapses, not after.","Maintain and re verify at the next certificate review.")))))</f>
        <v/>
      </c>
    </row>
    <row r="220">
      <c r="A220" s="8" t="n"/>
      <c r="B220" s="8" t="n"/>
      <c r="C220" s="8" t="n"/>
      <c r="D220" s="8" t="n"/>
      <c r="E220" s="8" t="n"/>
      <c r="F220" s="8" t="n"/>
      <c r="G220" s="8" t="n"/>
      <c r="H220" s="8" t="n"/>
      <c r="I220" s="8" t="n"/>
      <c r="J220" s="8" t="n"/>
      <c r="K220" s="8" t="n"/>
      <c r="L220" s="8" t="n"/>
      <c r="M220" s="9">
        <f>IF(B220="","",IF(F220="FIPS 140-3 validated","Clear for new procurement",IF(OR(F220="FIPS 140-2 validated",F220="Historical"),IF(L220="Yes","BLOCKS new federal sale from 21 Sep 2026","Not federal facing, but now on a retired standard"),IF(F220="In validation queue","Pending. Treat as unvalidated until the certificate issues","Unvalidated"))))</f>
        <v/>
      </c>
      <c r="N220" s="8" t="n"/>
      <c r="O220" s="8" t="n"/>
      <c r="P220" s="8" t="n"/>
      <c r="Q220" s="9">
        <f>IF(P220="","",P220-TODAY())</f>
        <v/>
      </c>
      <c r="R220" s="9">
        <f>IF(B220="","",IF(AND(L220="Yes",F220&lt;&gt;"FIPS 140-3 validated"),"REPLACE OR REVALIDATE. This module cannot support a new federal sale and the date has passed or is days away.",IF(AND(J220="Yes",K220="No"),"Quantum vulnerable with no post quantum path. Put this module on the migration roadmap as a Wave 1 item.",IF(AND(J220="Yes",K220="Yes"),"Capable but not migrated. Confirm the negotiated algorithm in production, not the configured one.",IF(AND(N220="",OR(F220="FIPS 140-2 validated",F220="Historical",F220="Not validated")),"No replacement identified for a module on a retired or unvalidated standard. Identify one before the certificate lapses, not after.","Maintain and re verify at the next certificate review.")))))</f>
        <v/>
      </c>
    </row>
    <row r="221">
      <c r="A221" s="8" t="n"/>
      <c r="B221" s="8" t="n"/>
      <c r="C221" s="8" t="n"/>
      <c r="D221" s="8" t="n"/>
      <c r="E221" s="8" t="n"/>
      <c r="F221" s="8" t="n"/>
      <c r="G221" s="8" t="n"/>
      <c r="H221" s="8" t="n"/>
      <c r="I221" s="8" t="n"/>
      <c r="J221" s="8" t="n"/>
      <c r="K221" s="8" t="n"/>
      <c r="L221" s="8" t="n"/>
      <c r="M221" s="9">
        <f>IF(B221="","",IF(F221="FIPS 140-3 validated","Clear for new procurement",IF(OR(F221="FIPS 140-2 validated",F221="Historical"),IF(L221="Yes","BLOCKS new federal sale from 21 Sep 2026","Not federal facing, but now on a retired standard"),IF(F221="In validation queue","Pending. Treat as unvalidated until the certificate issues","Unvalidated"))))</f>
        <v/>
      </c>
      <c r="N221" s="8" t="n"/>
      <c r="O221" s="8" t="n"/>
      <c r="P221" s="8" t="n"/>
      <c r="Q221" s="9">
        <f>IF(P221="","",P221-TODAY())</f>
        <v/>
      </c>
      <c r="R221" s="9">
        <f>IF(B221="","",IF(AND(L221="Yes",F221&lt;&gt;"FIPS 140-3 validated"),"REPLACE OR REVALIDATE. This module cannot support a new federal sale and the date has passed or is days away.",IF(AND(J221="Yes",K221="No"),"Quantum vulnerable with no post quantum path. Put this module on the migration roadmap as a Wave 1 item.",IF(AND(J221="Yes",K221="Yes"),"Capable but not migrated. Confirm the negotiated algorithm in production, not the configured one.",IF(AND(N221="",OR(F221="FIPS 140-2 validated",F221="Historical",F221="Not validated")),"No replacement identified for a module on a retired or unvalidated standard. Identify one before the certificate lapses, not after.","Maintain and re verify at the next certificate review.")))))</f>
        <v/>
      </c>
    </row>
    <row r="222">
      <c r="A222" s="8" t="n"/>
      <c r="B222" s="8" t="n"/>
      <c r="C222" s="8" t="n"/>
      <c r="D222" s="8" t="n"/>
      <c r="E222" s="8" t="n"/>
      <c r="F222" s="8" t="n"/>
      <c r="G222" s="8" t="n"/>
      <c r="H222" s="8" t="n"/>
      <c r="I222" s="8" t="n"/>
      <c r="J222" s="8" t="n"/>
      <c r="K222" s="8" t="n"/>
      <c r="L222" s="8" t="n"/>
      <c r="M222" s="9">
        <f>IF(B222="","",IF(F222="FIPS 140-3 validated","Clear for new procurement",IF(OR(F222="FIPS 140-2 validated",F222="Historical"),IF(L222="Yes","BLOCKS new federal sale from 21 Sep 2026","Not federal facing, but now on a retired standard"),IF(F222="In validation queue","Pending. Treat as unvalidated until the certificate issues","Unvalidated"))))</f>
        <v/>
      </c>
      <c r="N222" s="8" t="n"/>
      <c r="O222" s="8" t="n"/>
      <c r="P222" s="8" t="n"/>
      <c r="Q222" s="9">
        <f>IF(P222="","",P222-TODAY())</f>
        <v/>
      </c>
      <c r="R222" s="9">
        <f>IF(B222="","",IF(AND(L222="Yes",F222&lt;&gt;"FIPS 140-3 validated"),"REPLACE OR REVALIDATE. This module cannot support a new federal sale and the date has passed or is days away.",IF(AND(J222="Yes",K222="No"),"Quantum vulnerable with no post quantum path. Put this module on the migration roadmap as a Wave 1 item.",IF(AND(J222="Yes",K222="Yes"),"Capable but not migrated. Confirm the negotiated algorithm in production, not the configured one.",IF(AND(N222="",OR(F222="FIPS 140-2 validated",F222="Historical",F222="Not validated")),"No replacement identified for a module on a retired or unvalidated standard. Identify one before the certificate lapses, not after.","Maintain and re verify at the next certificate review.")))))</f>
        <v/>
      </c>
    </row>
    <row r="223">
      <c r="A223" s="8" t="n"/>
      <c r="B223" s="8" t="n"/>
      <c r="C223" s="8" t="n"/>
      <c r="D223" s="8" t="n"/>
      <c r="E223" s="8" t="n"/>
      <c r="F223" s="8" t="n"/>
      <c r="G223" s="8" t="n"/>
      <c r="H223" s="8" t="n"/>
      <c r="I223" s="8" t="n"/>
      <c r="J223" s="8" t="n"/>
      <c r="K223" s="8" t="n"/>
      <c r="L223" s="8" t="n"/>
      <c r="M223" s="9">
        <f>IF(B223="","",IF(F223="FIPS 140-3 validated","Clear for new procurement",IF(OR(F223="FIPS 140-2 validated",F223="Historical"),IF(L223="Yes","BLOCKS new federal sale from 21 Sep 2026","Not federal facing, but now on a retired standard"),IF(F223="In validation queue","Pending. Treat as unvalidated until the certificate issues","Unvalidated"))))</f>
        <v/>
      </c>
      <c r="N223" s="8" t="n"/>
      <c r="O223" s="8" t="n"/>
      <c r="P223" s="8" t="n"/>
      <c r="Q223" s="9">
        <f>IF(P223="","",P223-TODAY())</f>
        <v/>
      </c>
      <c r="R223" s="9">
        <f>IF(B223="","",IF(AND(L223="Yes",F223&lt;&gt;"FIPS 140-3 validated"),"REPLACE OR REVALIDATE. This module cannot support a new federal sale and the date has passed or is days away.",IF(AND(J223="Yes",K223="No"),"Quantum vulnerable with no post quantum path. Put this module on the migration roadmap as a Wave 1 item.",IF(AND(J223="Yes",K223="Yes"),"Capable but not migrated. Confirm the negotiated algorithm in production, not the configured one.",IF(AND(N223="",OR(F223="FIPS 140-2 validated",F223="Historical",F223="Not validated")),"No replacement identified for a module on a retired or unvalidated standard. Identify one before the certificate lapses, not after.","Maintain and re verify at the next certificate review.")))))</f>
        <v/>
      </c>
    </row>
    <row r="224">
      <c r="A224" s="8" t="n"/>
      <c r="B224" s="8" t="n"/>
      <c r="C224" s="8" t="n"/>
      <c r="D224" s="8" t="n"/>
      <c r="E224" s="8" t="n"/>
      <c r="F224" s="8" t="n"/>
      <c r="G224" s="8" t="n"/>
      <c r="H224" s="8" t="n"/>
      <c r="I224" s="8" t="n"/>
      <c r="J224" s="8" t="n"/>
      <c r="K224" s="8" t="n"/>
      <c r="L224" s="8" t="n"/>
      <c r="M224" s="9">
        <f>IF(B224="","",IF(F224="FIPS 140-3 validated","Clear for new procurement",IF(OR(F224="FIPS 140-2 validated",F224="Historical"),IF(L224="Yes","BLOCKS new federal sale from 21 Sep 2026","Not federal facing, but now on a retired standard"),IF(F224="In validation queue","Pending. Treat as unvalidated until the certificate issues","Unvalidated"))))</f>
        <v/>
      </c>
      <c r="N224" s="8" t="n"/>
      <c r="O224" s="8" t="n"/>
      <c r="P224" s="8" t="n"/>
      <c r="Q224" s="9">
        <f>IF(P224="","",P224-TODAY())</f>
        <v/>
      </c>
      <c r="R224" s="9">
        <f>IF(B224="","",IF(AND(L224="Yes",F224&lt;&gt;"FIPS 140-3 validated"),"REPLACE OR REVALIDATE. This module cannot support a new federal sale and the date has passed or is days away.",IF(AND(J224="Yes",K224="No"),"Quantum vulnerable with no post quantum path. Put this module on the migration roadmap as a Wave 1 item.",IF(AND(J224="Yes",K224="Yes"),"Capable but not migrated. Confirm the negotiated algorithm in production, not the configured one.",IF(AND(N224="",OR(F224="FIPS 140-2 validated",F224="Historical",F224="Not validated")),"No replacement identified for a module on a retired or unvalidated standard. Identify one before the certificate lapses, not after.","Maintain and re verify at the next certificate review.")))))</f>
        <v/>
      </c>
    </row>
    <row r="225">
      <c r="A225" s="8" t="n"/>
      <c r="B225" s="8" t="n"/>
      <c r="C225" s="8" t="n"/>
      <c r="D225" s="8" t="n"/>
      <c r="E225" s="8" t="n"/>
      <c r="F225" s="8" t="n"/>
      <c r="G225" s="8" t="n"/>
      <c r="H225" s="8" t="n"/>
      <c r="I225" s="8" t="n"/>
      <c r="J225" s="8" t="n"/>
      <c r="K225" s="8" t="n"/>
      <c r="L225" s="8" t="n"/>
      <c r="M225" s="9">
        <f>IF(B225="","",IF(F225="FIPS 140-3 validated","Clear for new procurement",IF(OR(F225="FIPS 140-2 validated",F225="Historical"),IF(L225="Yes","BLOCKS new federal sale from 21 Sep 2026","Not federal facing, but now on a retired standard"),IF(F225="In validation queue","Pending. Treat as unvalidated until the certificate issues","Unvalidated"))))</f>
        <v/>
      </c>
      <c r="N225" s="8" t="n"/>
      <c r="O225" s="8" t="n"/>
      <c r="P225" s="8" t="n"/>
      <c r="Q225" s="9">
        <f>IF(P225="","",P225-TODAY())</f>
        <v/>
      </c>
      <c r="R225" s="9">
        <f>IF(B225="","",IF(AND(L225="Yes",F225&lt;&gt;"FIPS 140-3 validated"),"REPLACE OR REVALIDATE. This module cannot support a new federal sale and the date has passed or is days away.",IF(AND(J225="Yes",K225="No"),"Quantum vulnerable with no post quantum path. Put this module on the migration roadmap as a Wave 1 item.",IF(AND(J225="Yes",K225="Yes"),"Capable but not migrated. Confirm the negotiated algorithm in production, not the configured one.",IF(AND(N225="",OR(F225="FIPS 140-2 validated",F225="Historical",F225="Not validated")),"No replacement identified for a module on a retired or unvalidated standard. Identify one before the certificate lapses, not after.","Maintain and re verify at the next certificate review.")))))</f>
        <v/>
      </c>
    </row>
    <row r="226">
      <c r="A226" s="8" t="n"/>
      <c r="B226" s="8" t="n"/>
      <c r="C226" s="8" t="n"/>
      <c r="D226" s="8" t="n"/>
      <c r="E226" s="8" t="n"/>
      <c r="F226" s="8" t="n"/>
      <c r="G226" s="8" t="n"/>
      <c r="H226" s="8" t="n"/>
      <c r="I226" s="8" t="n"/>
      <c r="J226" s="8" t="n"/>
      <c r="K226" s="8" t="n"/>
      <c r="L226" s="8" t="n"/>
      <c r="M226" s="9">
        <f>IF(B226="","",IF(F226="FIPS 140-3 validated","Clear for new procurement",IF(OR(F226="FIPS 140-2 validated",F226="Historical"),IF(L226="Yes","BLOCKS new federal sale from 21 Sep 2026","Not federal facing, but now on a retired standard"),IF(F226="In validation queue","Pending. Treat as unvalidated until the certificate issues","Unvalidated"))))</f>
        <v/>
      </c>
      <c r="N226" s="8" t="n"/>
      <c r="O226" s="8" t="n"/>
      <c r="P226" s="8" t="n"/>
      <c r="Q226" s="9">
        <f>IF(P226="","",P226-TODAY())</f>
        <v/>
      </c>
      <c r="R226" s="9">
        <f>IF(B226="","",IF(AND(L226="Yes",F226&lt;&gt;"FIPS 140-3 validated"),"REPLACE OR REVALIDATE. This module cannot support a new federal sale and the date has passed or is days away.",IF(AND(J226="Yes",K226="No"),"Quantum vulnerable with no post quantum path. Put this module on the migration roadmap as a Wave 1 item.",IF(AND(J226="Yes",K226="Yes"),"Capable but not migrated. Confirm the negotiated algorithm in production, not the configured one.",IF(AND(N226="",OR(F226="FIPS 140-2 validated",F226="Historical",F226="Not validated")),"No replacement identified for a module on a retired or unvalidated standard. Identify one before the certificate lapses, not after.","Maintain and re verify at the next certificate review.")))))</f>
        <v/>
      </c>
    </row>
    <row r="227">
      <c r="A227" s="8" t="n"/>
      <c r="B227" s="8" t="n"/>
      <c r="C227" s="8" t="n"/>
      <c r="D227" s="8" t="n"/>
      <c r="E227" s="8" t="n"/>
      <c r="F227" s="8" t="n"/>
      <c r="G227" s="8" t="n"/>
      <c r="H227" s="8" t="n"/>
      <c r="I227" s="8" t="n"/>
      <c r="J227" s="8" t="n"/>
      <c r="K227" s="8" t="n"/>
      <c r="L227" s="8" t="n"/>
      <c r="M227" s="9">
        <f>IF(B227="","",IF(F227="FIPS 140-3 validated","Clear for new procurement",IF(OR(F227="FIPS 140-2 validated",F227="Historical"),IF(L227="Yes","BLOCKS new federal sale from 21 Sep 2026","Not federal facing, but now on a retired standard"),IF(F227="In validation queue","Pending. Treat as unvalidated until the certificate issues","Unvalidated"))))</f>
        <v/>
      </c>
      <c r="N227" s="8" t="n"/>
      <c r="O227" s="8" t="n"/>
      <c r="P227" s="8" t="n"/>
      <c r="Q227" s="9">
        <f>IF(P227="","",P227-TODAY())</f>
        <v/>
      </c>
      <c r="R227" s="9">
        <f>IF(B227="","",IF(AND(L227="Yes",F227&lt;&gt;"FIPS 140-3 validated"),"REPLACE OR REVALIDATE. This module cannot support a new federal sale and the date has passed or is days away.",IF(AND(J227="Yes",K227="No"),"Quantum vulnerable with no post quantum path. Put this module on the migration roadmap as a Wave 1 item.",IF(AND(J227="Yes",K227="Yes"),"Capable but not migrated. Confirm the negotiated algorithm in production, not the configured one.",IF(AND(N227="",OR(F227="FIPS 140-2 validated",F227="Historical",F227="Not validated")),"No replacement identified for a module on a retired or unvalidated standard. Identify one before the certificate lapses, not after.","Maintain and re verify at the next certificate review.")))))</f>
        <v/>
      </c>
    </row>
    <row r="228">
      <c r="A228" s="8" t="n"/>
      <c r="B228" s="8" t="n"/>
      <c r="C228" s="8" t="n"/>
      <c r="D228" s="8" t="n"/>
      <c r="E228" s="8" t="n"/>
      <c r="F228" s="8" t="n"/>
      <c r="G228" s="8" t="n"/>
      <c r="H228" s="8" t="n"/>
      <c r="I228" s="8" t="n"/>
      <c r="J228" s="8" t="n"/>
      <c r="K228" s="8" t="n"/>
      <c r="L228" s="8" t="n"/>
      <c r="M228" s="9">
        <f>IF(B228="","",IF(F228="FIPS 140-3 validated","Clear for new procurement",IF(OR(F228="FIPS 140-2 validated",F228="Historical"),IF(L228="Yes","BLOCKS new federal sale from 21 Sep 2026","Not federal facing, but now on a retired standard"),IF(F228="In validation queue","Pending. Treat as unvalidated until the certificate issues","Unvalidated"))))</f>
        <v/>
      </c>
      <c r="N228" s="8" t="n"/>
      <c r="O228" s="8" t="n"/>
      <c r="P228" s="8" t="n"/>
      <c r="Q228" s="9">
        <f>IF(P228="","",P228-TODAY())</f>
        <v/>
      </c>
      <c r="R228" s="9">
        <f>IF(B228="","",IF(AND(L228="Yes",F228&lt;&gt;"FIPS 140-3 validated"),"REPLACE OR REVALIDATE. This module cannot support a new federal sale and the date has passed or is days away.",IF(AND(J228="Yes",K228="No"),"Quantum vulnerable with no post quantum path. Put this module on the migration roadmap as a Wave 1 item.",IF(AND(J228="Yes",K228="Yes"),"Capable but not migrated. Confirm the negotiated algorithm in production, not the configured one.",IF(AND(N228="",OR(F228="FIPS 140-2 validated",F228="Historical",F228="Not validated")),"No replacement identified for a module on a retired or unvalidated standard. Identify one before the certificate lapses, not after.","Maintain and re verify at the next certificate review.")))))</f>
        <v/>
      </c>
    </row>
    <row r="229">
      <c r="A229" s="8" t="n"/>
      <c r="B229" s="8" t="n"/>
      <c r="C229" s="8" t="n"/>
      <c r="D229" s="8" t="n"/>
      <c r="E229" s="8" t="n"/>
      <c r="F229" s="8" t="n"/>
      <c r="G229" s="8" t="n"/>
      <c r="H229" s="8" t="n"/>
      <c r="I229" s="8" t="n"/>
      <c r="J229" s="8" t="n"/>
      <c r="K229" s="8" t="n"/>
      <c r="L229" s="8" t="n"/>
      <c r="M229" s="9">
        <f>IF(B229="","",IF(F229="FIPS 140-3 validated","Clear for new procurement",IF(OR(F229="FIPS 140-2 validated",F229="Historical"),IF(L229="Yes","BLOCKS new federal sale from 21 Sep 2026","Not federal facing, but now on a retired standard"),IF(F229="In validation queue","Pending. Treat as unvalidated until the certificate issues","Unvalidated"))))</f>
        <v/>
      </c>
      <c r="N229" s="8" t="n"/>
      <c r="O229" s="8" t="n"/>
      <c r="P229" s="8" t="n"/>
      <c r="Q229" s="9">
        <f>IF(P229="","",P229-TODAY())</f>
        <v/>
      </c>
      <c r="R229" s="9">
        <f>IF(B229="","",IF(AND(L229="Yes",F229&lt;&gt;"FIPS 140-3 validated"),"REPLACE OR REVALIDATE. This module cannot support a new federal sale and the date has passed or is days away.",IF(AND(J229="Yes",K229="No"),"Quantum vulnerable with no post quantum path. Put this module on the migration roadmap as a Wave 1 item.",IF(AND(J229="Yes",K229="Yes"),"Capable but not migrated. Confirm the negotiated algorithm in production, not the configured one.",IF(AND(N229="",OR(F229="FIPS 140-2 validated",F229="Historical",F229="Not validated")),"No replacement identified for a module on a retired or unvalidated standard. Identify one before the certificate lapses, not after.","Maintain and re verify at the next certificate review.")))))</f>
        <v/>
      </c>
    </row>
    <row r="230">
      <c r="A230" s="8" t="n"/>
      <c r="B230" s="8" t="n"/>
      <c r="C230" s="8" t="n"/>
      <c r="D230" s="8" t="n"/>
      <c r="E230" s="8" t="n"/>
      <c r="F230" s="8" t="n"/>
      <c r="G230" s="8" t="n"/>
      <c r="H230" s="8" t="n"/>
      <c r="I230" s="8" t="n"/>
      <c r="J230" s="8" t="n"/>
      <c r="K230" s="8" t="n"/>
      <c r="L230" s="8" t="n"/>
      <c r="M230" s="9">
        <f>IF(B230="","",IF(F230="FIPS 140-3 validated","Clear for new procurement",IF(OR(F230="FIPS 140-2 validated",F230="Historical"),IF(L230="Yes","BLOCKS new federal sale from 21 Sep 2026","Not federal facing, but now on a retired standard"),IF(F230="In validation queue","Pending. Treat as unvalidated until the certificate issues","Unvalidated"))))</f>
        <v/>
      </c>
      <c r="N230" s="8" t="n"/>
      <c r="O230" s="8" t="n"/>
      <c r="P230" s="8" t="n"/>
      <c r="Q230" s="9">
        <f>IF(P230="","",P230-TODAY())</f>
        <v/>
      </c>
      <c r="R230" s="9">
        <f>IF(B230="","",IF(AND(L230="Yes",F230&lt;&gt;"FIPS 140-3 validated"),"REPLACE OR REVALIDATE. This module cannot support a new federal sale and the date has passed or is days away.",IF(AND(J230="Yes",K230="No"),"Quantum vulnerable with no post quantum path. Put this module on the migration roadmap as a Wave 1 item.",IF(AND(J230="Yes",K230="Yes"),"Capable but not migrated. Confirm the negotiated algorithm in production, not the configured one.",IF(AND(N230="",OR(F230="FIPS 140-2 validated",F230="Historical",F230="Not validated")),"No replacement identified for a module on a retired or unvalidated standard. Identify one before the certificate lapses, not after.","Maintain and re verify at the next certificate review.")))))</f>
        <v/>
      </c>
    </row>
    <row r="231">
      <c r="A231" s="8" t="n"/>
      <c r="B231" s="8" t="n"/>
      <c r="C231" s="8" t="n"/>
      <c r="D231" s="8" t="n"/>
      <c r="E231" s="8" t="n"/>
      <c r="F231" s="8" t="n"/>
      <c r="G231" s="8" t="n"/>
      <c r="H231" s="8" t="n"/>
      <c r="I231" s="8" t="n"/>
      <c r="J231" s="8" t="n"/>
      <c r="K231" s="8" t="n"/>
      <c r="L231" s="8" t="n"/>
      <c r="M231" s="9">
        <f>IF(B231="","",IF(F231="FIPS 140-3 validated","Clear for new procurement",IF(OR(F231="FIPS 140-2 validated",F231="Historical"),IF(L231="Yes","BLOCKS new federal sale from 21 Sep 2026","Not federal facing, but now on a retired standard"),IF(F231="In validation queue","Pending. Treat as unvalidated until the certificate issues","Unvalidated"))))</f>
        <v/>
      </c>
      <c r="N231" s="8" t="n"/>
      <c r="O231" s="8" t="n"/>
      <c r="P231" s="8" t="n"/>
      <c r="Q231" s="9">
        <f>IF(P231="","",P231-TODAY())</f>
        <v/>
      </c>
      <c r="R231" s="9">
        <f>IF(B231="","",IF(AND(L231="Yes",F231&lt;&gt;"FIPS 140-3 validated"),"REPLACE OR REVALIDATE. This module cannot support a new federal sale and the date has passed or is days away.",IF(AND(J231="Yes",K231="No"),"Quantum vulnerable with no post quantum path. Put this module on the migration roadmap as a Wave 1 item.",IF(AND(J231="Yes",K231="Yes"),"Capable but not migrated. Confirm the negotiated algorithm in production, not the configured one.",IF(AND(N231="",OR(F231="FIPS 140-2 validated",F231="Historical",F231="Not validated")),"No replacement identified for a module on a retired or unvalidated standard. Identify one before the certificate lapses, not after.","Maintain and re verify at the next certificate review.")))))</f>
        <v/>
      </c>
    </row>
    <row r="232">
      <c r="A232" s="8" t="n"/>
      <c r="B232" s="8" t="n"/>
      <c r="C232" s="8" t="n"/>
      <c r="D232" s="8" t="n"/>
      <c r="E232" s="8" t="n"/>
      <c r="F232" s="8" t="n"/>
      <c r="G232" s="8" t="n"/>
      <c r="H232" s="8" t="n"/>
      <c r="I232" s="8" t="n"/>
      <c r="J232" s="8" t="n"/>
      <c r="K232" s="8" t="n"/>
      <c r="L232" s="8" t="n"/>
      <c r="M232" s="9">
        <f>IF(B232="","",IF(F232="FIPS 140-3 validated","Clear for new procurement",IF(OR(F232="FIPS 140-2 validated",F232="Historical"),IF(L232="Yes","BLOCKS new federal sale from 21 Sep 2026","Not federal facing, but now on a retired standard"),IF(F232="In validation queue","Pending. Treat as unvalidated until the certificate issues","Unvalidated"))))</f>
        <v/>
      </c>
      <c r="N232" s="8" t="n"/>
      <c r="O232" s="8" t="n"/>
      <c r="P232" s="8" t="n"/>
      <c r="Q232" s="9">
        <f>IF(P232="","",P232-TODAY())</f>
        <v/>
      </c>
      <c r="R232" s="9">
        <f>IF(B232="","",IF(AND(L232="Yes",F232&lt;&gt;"FIPS 140-3 validated"),"REPLACE OR REVALIDATE. This module cannot support a new federal sale and the date has passed or is days away.",IF(AND(J232="Yes",K232="No"),"Quantum vulnerable with no post quantum path. Put this module on the migration roadmap as a Wave 1 item.",IF(AND(J232="Yes",K232="Yes"),"Capable but not migrated. Confirm the negotiated algorithm in production, not the configured one.",IF(AND(N232="",OR(F232="FIPS 140-2 validated",F232="Historical",F232="Not validated")),"No replacement identified for a module on a retired or unvalidated standard. Identify one before the certificate lapses, not after.","Maintain and re verify at the next certificate review.")))))</f>
        <v/>
      </c>
    </row>
    <row r="233">
      <c r="A233" s="8" t="n"/>
      <c r="B233" s="8" t="n"/>
      <c r="C233" s="8" t="n"/>
      <c r="D233" s="8" t="n"/>
      <c r="E233" s="8" t="n"/>
      <c r="F233" s="8" t="n"/>
      <c r="G233" s="8" t="n"/>
      <c r="H233" s="8" t="n"/>
      <c r="I233" s="8" t="n"/>
      <c r="J233" s="8" t="n"/>
      <c r="K233" s="8" t="n"/>
      <c r="L233" s="8" t="n"/>
      <c r="M233" s="9">
        <f>IF(B233="","",IF(F233="FIPS 140-3 validated","Clear for new procurement",IF(OR(F233="FIPS 140-2 validated",F233="Historical"),IF(L233="Yes","BLOCKS new federal sale from 21 Sep 2026","Not federal facing, but now on a retired standard"),IF(F233="In validation queue","Pending. Treat as unvalidated until the certificate issues","Unvalidated"))))</f>
        <v/>
      </c>
      <c r="N233" s="8" t="n"/>
      <c r="O233" s="8" t="n"/>
      <c r="P233" s="8" t="n"/>
      <c r="Q233" s="9">
        <f>IF(P233="","",P233-TODAY())</f>
        <v/>
      </c>
      <c r="R233" s="9">
        <f>IF(B233="","",IF(AND(L233="Yes",F233&lt;&gt;"FIPS 140-3 validated"),"REPLACE OR REVALIDATE. This module cannot support a new federal sale and the date has passed or is days away.",IF(AND(J233="Yes",K233="No"),"Quantum vulnerable with no post quantum path. Put this module on the migration roadmap as a Wave 1 item.",IF(AND(J233="Yes",K233="Yes"),"Capable but not migrated. Confirm the negotiated algorithm in production, not the configured one.",IF(AND(N233="",OR(F233="FIPS 140-2 validated",F233="Historical",F233="Not validated")),"No replacement identified for a module on a retired or unvalidated standard. Identify one before the certificate lapses, not after.","Maintain and re verify at the next certificate review.")))))</f>
        <v/>
      </c>
    </row>
    <row r="234">
      <c r="A234" s="8" t="n"/>
      <c r="B234" s="8" t="n"/>
      <c r="C234" s="8" t="n"/>
      <c r="D234" s="8" t="n"/>
      <c r="E234" s="8" t="n"/>
      <c r="F234" s="8" t="n"/>
      <c r="G234" s="8" t="n"/>
      <c r="H234" s="8" t="n"/>
      <c r="I234" s="8" t="n"/>
      <c r="J234" s="8" t="n"/>
      <c r="K234" s="8" t="n"/>
      <c r="L234" s="8" t="n"/>
      <c r="M234" s="9">
        <f>IF(B234="","",IF(F234="FIPS 140-3 validated","Clear for new procurement",IF(OR(F234="FIPS 140-2 validated",F234="Historical"),IF(L234="Yes","BLOCKS new federal sale from 21 Sep 2026","Not federal facing, but now on a retired standard"),IF(F234="In validation queue","Pending. Treat as unvalidated until the certificate issues","Unvalidated"))))</f>
        <v/>
      </c>
      <c r="N234" s="8" t="n"/>
      <c r="O234" s="8" t="n"/>
      <c r="P234" s="8" t="n"/>
      <c r="Q234" s="9">
        <f>IF(P234="","",P234-TODAY())</f>
        <v/>
      </c>
      <c r="R234" s="9">
        <f>IF(B234="","",IF(AND(L234="Yes",F234&lt;&gt;"FIPS 140-3 validated"),"REPLACE OR REVALIDATE. This module cannot support a new federal sale and the date has passed or is days away.",IF(AND(J234="Yes",K234="No"),"Quantum vulnerable with no post quantum path. Put this module on the migration roadmap as a Wave 1 item.",IF(AND(J234="Yes",K234="Yes"),"Capable but not migrated. Confirm the negotiated algorithm in production, not the configured one.",IF(AND(N234="",OR(F234="FIPS 140-2 validated",F234="Historical",F234="Not validated")),"No replacement identified for a module on a retired or unvalidated standard. Identify one before the certificate lapses, not after.","Maintain and re verify at the next certificate review.")))))</f>
        <v/>
      </c>
    </row>
    <row r="235">
      <c r="A235" s="8" t="n"/>
      <c r="B235" s="8" t="n"/>
      <c r="C235" s="8" t="n"/>
      <c r="D235" s="8" t="n"/>
      <c r="E235" s="8" t="n"/>
      <c r="F235" s="8" t="n"/>
      <c r="G235" s="8" t="n"/>
      <c r="H235" s="8" t="n"/>
      <c r="I235" s="8" t="n"/>
      <c r="J235" s="8" t="n"/>
      <c r="K235" s="8" t="n"/>
      <c r="L235" s="8" t="n"/>
      <c r="M235" s="9">
        <f>IF(B235="","",IF(F235="FIPS 140-3 validated","Clear for new procurement",IF(OR(F235="FIPS 140-2 validated",F235="Historical"),IF(L235="Yes","BLOCKS new federal sale from 21 Sep 2026","Not federal facing, but now on a retired standard"),IF(F235="In validation queue","Pending. Treat as unvalidated until the certificate issues","Unvalidated"))))</f>
        <v/>
      </c>
      <c r="N235" s="8" t="n"/>
      <c r="O235" s="8" t="n"/>
      <c r="P235" s="8" t="n"/>
      <c r="Q235" s="9">
        <f>IF(P235="","",P235-TODAY())</f>
        <v/>
      </c>
      <c r="R235" s="9">
        <f>IF(B235="","",IF(AND(L235="Yes",F235&lt;&gt;"FIPS 140-3 validated"),"REPLACE OR REVALIDATE. This module cannot support a new federal sale and the date has passed or is days away.",IF(AND(J235="Yes",K235="No"),"Quantum vulnerable with no post quantum path. Put this module on the migration roadmap as a Wave 1 item.",IF(AND(J235="Yes",K235="Yes"),"Capable but not migrated. Confirm the negotiated algorithm in production, not the configured one.",IF(AND(N235="",OR(F235="FIPS 140-2 validated",F235="Historical",F235="Not validated")),"No replacement identified for a module on a retired or unvalidated standard. Identify one before the certificate lapses, not after.","Maintain and re verify at the next certificate review.")))))</f>
        <v/>
      </c>
    </row>
    <row r="236">
      <c r="A236" s="8" t="n"/>
      <c r="B236" s="8" t="n"/>
      <c r="C236" s="8" t="n"/>
      <c r="D236" s="8" t="n"/>
      <c r="E236" s="8" t="n"/>
      <c r="F236" s="8" t="n"/>
      <c r="G236" s="8" t="n"/>
      <c r="H236" s="8" t="n"/>
      <c r="I236" s="8" t="n"/>
      <c r="J236" s="8" t="n"/>
      <c r="K236" s="8" t="n"/>
      <c r="L236" s="8" t="n"/>
      <c r="M236" s="9">
        <f>IF(B236="","",IF(F236="FIPS 140-3 validated","Clear for new procurement",IF(OR(F236="FIPS 140-2 validated",F236="Historical"),IF(L236="Yes","BLOCKS new federal sale from 21 Sep 2026","Not federal facing, but now on a retired standard"),IF(F236="In validation queue","Pending. Treat as unvalidated until the certificate issues","Unvalidated"))))</f>
        <v/>
      </c>
      <c r="N236" s="8" t="n"/>
      <c r="O236" s="8" t="n"/>
      <c r="P236" s="8" t="n"/>
      <c r="Q236" s="9">
        <f>IF(P236="","",P236-TODAY())</f>
        <v/>
      </c>
      <c r="R236" s="9">
        <f>IF(B236="","",IF(AND(L236="Yes",F236&lt;&gt;"FIPS 140-3 validated"),"REPLACE OR REVALIDATE. This module cannot support a new federal sale and the date has passed or is days away.",IF(AND(J236="Yes",K236="No"),"Quantum vulnerable with no post quantum path. Put this module on the migration roadmap as a Wave 1 item.",IF(AND(J236="Yes",K236="Yes"),"Capable but not migrated. Confirm the negotiated algorithm in production, not the configured one.",IF(AND(N236="",OR(F236="FIPS 140-2 validated",F236="Historical",F236="Not validated")),"No replacement identified for a module on a retired or unvalidated standard. Identify one before the certificate lapses, not after.","Maintain and re verify at the next certificate review.")))))</f>
        <v/>
      </c>
    </row>
    <row r="237">
      <c r="A237" s="8" t="n"/>
      <c r="B237" s="8" t="n"/>
      <c r="C237" s="8" t="n"/>
      <c r="D237" s="8" t="n"/>
      <c r="E237" s="8" t="n"/>
      <c r="F237" s="8" t="n"/>
      <c r="G237" s="8" t="n"/>
      <c r="H237" s="8" t="n"/>
      <c r="I237" s="8" t="n"/>
      <c r="J237" s="8" t="n"/>
      <c r="K237" s="8" t="n"/>
      <c r="L237" s="8" t="n"/>
      <c r="M237" s="9">
        <f>IF(B237="","",IF(F237="FIPS 140-3 validated","Clear for new procurement",IF(OR(F237="FIPS 140-2 validated",F237="Historical"),IF(L237="Yes","BLOCKS new federal sale from 21 Sep 2026","Not federal facing, but now on a retired standard"),IF(F237="In validation queue","Pending. Treat as unvalidated until the certificate issues","Unvalidated"))))</f>
        <v/>
      </c>
      <c r="N237" s="8" t="n"/>
      <c r="O237" s="8" t="n"/>
      <c r="P237" s="8" t="n"/>
      <c r="Q237" s="9">
        <f>IF(P237="","",P237-TODAY())</f>
        <v/>
      </c>
      <c r="R237" s="9">
        <f>IF(B237="","",IF(AND(L237="Yes",F237&lt;&gt;"FIPS 140-3 validated"),"REPLACE OR REVALIDATE. This module cannot support a new federal sale and the date has passed or is days away.",IF(AND(J237="Yes",K237="No"),"Quantum vulnerable with no post quantum path. Put this module on the migration roadmap as a Wave 1 item.",IF(AND(J237="Yes",K237="Yes"),"Capable but not migrated. Confirm the negotiated algorithm in production, not the configured one.",IF(AND(N237="",OR(F237="FIPS 140-2 validated",F237="Historical",F237="Not validated")),"No replacement identified for a module on a retired or unvalidated standard. Identify one before the certificate lapses, not after.","Maintain and re verify at the next certificate review.")))))</f>
        <v/>
      </c>
    </row>
    <row r="238">
      <c r="A238" s="8" t="n"/>
      <c r="B238" s="8" t="n"/>
      <c r="C238" s="8" t="n"/>
      <c r="D238" s="8" t="n"/>
      <c r="E238" s="8" t="n"/>
      <c r="F238" s="8" t="n"/>
      <c r="G238" s="8" t="n"/>
      <c r="H238" s="8" t="n"/>
      <c r="I238" s="8" t="n"/>
      <c r="J238" s="8" t="n"/>
      <c r="K238" s="8" t="n"/>
      <c r="L238" s="8" t="n"/>
      <c r="M238" s="9">
        <f>IF(B238="","",IF(F238="FIPS 140-3 validated","Clear for new procurement",IF(OR(F238="FIPS 140-2 validated",F238="Historical"),IF(L238="Yes","BLOCKS new federal sale from 21 Sep 2026","Not federal facing, but now on a retired standard"),IF(F238="In validation queue","Pending. Treat as unvalidated until the certificate issues","Unvalidated"))))</f>
        <v/>
      </c>
      <c r="N238" s="8" t="n"/>
      <c r="O238" s="8" t="n"/>
      <c r="P238" s="8" t="n"/>
      <c r="Q238" s="9">
        <f>IF(P238="","",P238-TODAY())</f>
        <v/>
      </c>
      <c r="R238" s="9">
        <f>IF(B238="","",IF(AND(L238="Yes",F238&lt;&gt;"FIPS 140-3 validated"),"REPLACE OR REVALIDATE. This module cannot support a new federal sale and the date has passed or is days away.",IF(AND(J238="Yes",K238="No"),"Quantum vulnerable with no post quantum path. Put this module on the migration roadmap as a Wave 1 item.",IF(AND(J238="Yes",K238="Yes"),"Capable but not migrated. Confirm the negotiated algorithm in production, not the configured one.",IF(AND(N238="",OR(F238="FIPS 140-2 validated",F238="Historical",F238="Not validated")),"No replacement identified for a module on a retired or unvalidated standard. Identify one before the certificate lapses, not after.","Maintain and re verify at the next certificate review.")))))</f>
        <v/>
      </c>
    </row>
    <row r="239">
      <c r="A239" s="8" t="n"/>
      <c r="B239" s="8" t="n"/>
      <c r="C239" s="8" t="n"/>
      <c r="D239" s="8" t="n"/>
      <c r="E239" s="8" t="n"/>
      <c r="F239" s="8" t="n"/>
      <c r="G239" s="8" t="n"/>
      <c r="H239" s="8" t="n"/>
      <c r="I239" s="8" t="n"/>
      <c r="J239" s="8" t="n"/>
      <c r="K239" s="8" t="n"/>
      <c r="L239" s="8" t="n"/>
      <c r="M239" s="9">
        <f>IF(B239="","",IF(F239="FIPS 140-3 validated","Clear for new procurement",IF(OR(F239="FIPS 140-2 validated",F239="Historical"),IF(L239="Yes","BLOCKS new federal sale from 21 Sep 2026","Not federal facing, but now on a retired standard"),IF(F239="In validation queue","Pending. Treat as unvalidated until the certificate issues","Unvalidated"))))</f>
        <v/>
      </c>
      <c r="N239" s="8" t="n"/>
      <c r="O239" s="8" t="n"/>
      <c r="P239" s="8" t="n"/>
      <c r="Q239" s="9">
        <f>IF(P239="","",P239-TODAY())</f>
        <v/>
      </c>
      <c r="R239" s="9">
        <f>IF(B239="","",IF(AND(L239="Yes",F239&lt;&gt;"FIPS 140-3 validated"),"REPLACE OR REVALIDATE. This module cannot support a new federal sale and the date has passed or is days away.",IF(AND(J239="Yes",K239="No"),"Quantum vulnerable with no post quantum path. Put this module on the migration roadmap as a Wave 1 item.",IF(AND(J239="Yes",K239="Yes"),"Capable but not migrated. Confirm the negotiated algorithm in production, not the configured one.",IF(AND(N239="",OR(F239="FIPS 140-2 validated",F239="Historical",F239="Not validated")),"No replacement identified for a module on a retired or unvalidated standard. Identify one before the certificate lapses, not after.","Maintain and re verify at the next certificate review.")))))</f>
        <v/>
      </c>
    </row>
    <row r="240">
      <c r="A240" s="8" t="n"/>
      <c r="B240" s="8" t="n"/>
      <c r="C240" s="8" t="n"/>
      <c r="D240" s="8" t="n"/>
      <c r="E240" s="8" t="n"/>
      <c r="F240" s="8" t="n"/>
      <c r="G240" s="8" t="n"/>
      <c r="H240" s="8" t="n"/>
      <c r="I240" s="8" t="n"/>
      <c r="J240" s="8" t="n"/>
      <c r="K240" s="8" t="n"/>
      <c r="L240" s="8" t="n"/>
      <c r="M240" s="9">
        <f>IF(B240="","",IF(F240="FIPS 140-3 validated","Clear for new procurement",IF(OR(F240="FIPS 140-2 validated",F240="Historical"),IF(L240="Yes","BLOCKS new federal sale from 21 Sep 2026","Not federal facing, but now on a retired standard"),IF(F240="In validation queue","Pending. Treat as unvalidated until the certificate issues","Unvalidated"))))</f>
        <v/>
      </c>
      <c r="N240" s="8" t="n"/>
      <c r="O240" s="8" t="n"/>
      <c r="P240" s="8" t="n"/>
      <c r="Q240" s="9">
        <f>IF(P240="","",P240-TODAY())</f>
        <v/>
      </c>
      <c r="R240" s="9">
        <f>IF(B240="","",IF(AND(L240="Yes",F240&lt;&gt;"FIPS 140-3 validated"),"REPLACE OR REVALIDATE. This module cannot support a new federal sale and the date has passed or is days away.",IF(AND(J240="Yes",K240="No"),"Quantum vulnerable with no post quantum path. Put this module on the migration roadmap as a Wave 1 item.",IF(AND(J240="Yes",K240="Yes"),"Capable but not migrated. Confirm the negotiated algorithm in production, not the configured one.",IF(AND(N240="",OR(F240="FIPS 140-2 validated",F240="Historical",F240="Not validated")),"No replacement identified for a module on a retired or unvalidated standard. Identify one before the certificate lapses, not after.","Maintain and re verify at the next certificate review.")))))</f>
        <v/>
      </c>
    </row>
    <row r="241">
      <c r="A241" s="8" t="n"/>
      <c r="B241" s="8" t="n"/>
      <c r="C241" s="8" t="n"/>
      <c r="D241" s="8" t="n"/>
      <c r="E241" s="8" t="n"/>
      <c r="F241" s="8" t="n"/>
      <c r="G241" s="8" t="n"/>
      <c r="H241" s="8" t="n"/>
      <c r="I241" s="8" t="n"/>
      <c r="J241" s="8" t="n"/>
      <c r="K241" s="8" t="n"/>
      <c r="L241" s="8" t="n"/>
      <c r="M241" s="9">
        <f>IF(B241="","",IF(F241="FIPS 140-3 validated","Clear for new procurement",IF(OR(F241="FIPS 140-2 validated",F241="Historical"),IF(L241="Yes","BLOCKS new federal sale from 21 Sep 2026","Not federal facing, but now on a retired standard"),IF(F241="In validation queue","Pending. Treat as unvalidated until the certificate issues","Unvalidated"))))</f>
        <v/>
      </c>
      <c r="N241" s="8" t="n"/>
      <c r="O241" s="8" t="n"/>
      <c r="P241" s="8" t="n"/>
      <c r="Q241" s="9">
        <f>IF(P241="","",P241-TODAY())</f>
        <v/>
      </c>
      <c r="R241" s="9">
        <f>IF(B241="","",IF(AND(L241="Yes",F241&lt;&gt;"FIPS 140-3 validated"),"REPLACE OR REVALIDATE. This module cannot support a new federal sale and the date has passed or is days away.",IF(AND(J241="Yes",K241="No"),"Quantum vulnerable with no post quantum path. Put this module on the migration roadmap as a Wave 1 item.",IF(AND(J241="Yes",K241="Yes"),"Capable but not migrated. Confirm the negotiated algorithm in production, not the configured one.",IF(AND(N241="",OR(F241="FIPS 140-2 validated",F241="Historical",F241="Not validated")),"No replacement identified for a module on a retired or unvalidated standard. Identify one before the certificate lapses, not after.","Maintain and re verify at the next certificate review.")))))</f>
        <v/>
      </c>
    </row>
    <row r="242">
      <c r="A242" s="8" t="n"/>
      <c r="B242" s="8" t="n"/>
      <c r="C242" s="8" t="n"/>
      <c r="D242" s="8" t="n"/>
      <c r="E242" s="8" t="n"/>
      <c r="F242" s="8" t="n"/>
      <c r="G242" s="8" t="n"/>
      <c r="H242" s="8" t="n"/>
      <c r="I242" s="8" t="n"/>
      <c r="J242" s="8" t="n"/>
      <c r="K242" s="8" t="n"/>
      <c r="L242" s="8" t="n"/>
      <c r="M242" s="9">
        <f>IF(B242="","",IF(F242="FIPS 140-3 validated","Clear for new procurement",IF(OR(F242="FIPS 140-2 validated",F242="Historical"),IF(L242="Yes","BLOCKS new federal sale from 21 Sep 2026","Not federal facing, but now on a retired standard"),IF(F242="In validation queue","Pending. Treat as unvalidated until the certificate issues","Unvalidated"))))</f>
        <v/>
      </c>
      <c r="N242" s="8" t="n"/>
      <c r="O242" s="8" t="n"/>
      <c r="P242" s="8" t="n"/>
      <c r="Q242" s="9">
        <f>IF(P242="","",P242-TODAY())</f>
        <v/>
      </c>
      <c r="R242" s="9">
        <f>IF(B242="","",IF(AND(L242="Yes",F242&lt;&gt;"FIPS 140-3 validated"),"REPLACE OR REVALIDATE. This module cannot support a new federal sale and the date has passed or is days away.",IF(AND(J242="Yes",K242="No"),"Quantum vulnerable with no post quantum path. Put this module on the migration roadmap as a Wave 1 item.",IF(AND(J242="Yes",K242="Yes"),"Capable but not migrated. Confirm the negotiated algorithm in production, not the configured one.",IF(AND(N242="",OR(F242="FIPS 140-2 validated",F242="Historical",F242="Not validated")),"No replacement identified for a module on a retired or unvalidated standard. Identify one before the certificate lapses, not after.","Maintain and re verify at the next certificate review.")))))</f>
        <v/>
      </c>
    </row>
    <row r="243">
      <c r="A243" s="8" t="n"/>
      <c r="B243" s="8" t="n"/>
      <c r="C243" s="8" t="n"/>
      <c r="D243" s="8" t="n"/>
      <c r="E243" s="8" t="n"/>
      <c r="F243" s="8" t="n"/>
      <c r="G243" s="8" t="n"/>
      <c r="H243" s="8" t="n"/>
      <c r="I243" s="8" t="n"/>
      <c r="J243" s="8" t="n"/>
      <c r="K243" s="8" t="n"/>
      <c r="L243" s="8" t="n"/>
      <c r="M243" s="9">
        <f>IF(B243="","",IF(F243="FIPS 140-3 validated","Clear for new procurement",IF(OR(F243="FIPS 140-2 validated",F243="Historical"),IF(L243="Yes","BLOCKS new federal sale from 21 Sep 2026","Not federal facing, but now on a retired standard"),IF(F243="In validation queue","Pending. Treat as unvalidated until the certificate issues","Unvalidated"))))</f>
        <v/>
      </c>
      <c r="N243" s="8" t="n"/>
      <c r="O243" s="8" t="n"/>
      <c r="P243" s="8" t="n"/>
      <c r="Q243" s="9">
        <f>IF(P243="","",P243-TODAY())</f>
        <v/>
      </c>
      <c r="R243" s="9">
        <f>IF(B243="","",IF(AND(L243="Yes",F243&lt;&gt;"FIPS 140-3 validated"),"REPLACE OR REVALIDATE. This module cannot support a new federal sale and the date has passed or is days away.",IF(AND(J243="Yes",K243="No"),"Quantum vulnerable with no post quantum path. Put this module on the migration roadmap as a Wave 1 item.",IF(AND(J243="Yes",K243="Yes"),"Capable but not migrated. Confirm the negotiated algorithm in production, not the configured one.",IF(AND(N243="",OR(F243="FIPS 140-2 validated",F243="Historical",F243="Not validated")),"No replacement identified for a module on a retired or unvalidated standard. Identify one before the certificate lapses, not after.","Maintain and re verify at the next certificate review.")))))</f>
        <v/>
      </c>
    </row>
    <row r="244">
      <c r="A244" s="8" t="n"/>
      <c r="B244" s="8" t="n"/>
      <c r="C244" s="8" t="n"/>
      <c r="D244" s="8" t="n"/>
      <c r="E244" s="8" t="n"/>
      <c r="F244" s="8" t="n"/>
      <c r="G244" s="8" t="n"/>
      <c r="H244" s="8" t="n"/>
      <c r="I244" s="8" t="n"/>
      <c r="J244" s="8" t="n"/>
      <c r="K244" s="8" t="n"/>
      <c r="L244" s="8" t="n"/>
      <c r="M244" s="9">
        <f>IF(B244="","",IF(F244="FIPS 140-3 validated","Clear for new procurement",IF(OR(F244="FIPS 140-2 validated",F244="Historical"),IF(L244="Yes","BLOCKS new federal sale from 21 Sep 2026","Not federal facing, but now on a retired standard"),IF(F244="In validation queue","Pending. Treat as unvalidated until the certificate issues","Unvalidated"))))</f>
        <v/>
      </c>
      <c r="N244" s="8" t="n"/>
      <c r="O244" s="8" t="n"/>
      <c r="P244" s="8" t="n"/>
      <c r="Q244" s="9">
        <f>IF(P244="","",P244-TODAY())</f>
        <v/>
      </c>
      <c r="R244" s="9">
        <f>IF(B244="","",IF(AND(L244="Yes",F244&lt;&gt;"FIPS 140-3 validated"),"REPLACE OR REVALIDATE. This module cannot support a new federal sale and the date has passed or is days away.",IF(AND(J244="Yes",K244="No"),"Quantum vulnerable with no post quantum path. Put this module on the migration roadmap as a Wave 1 item.",IF(AND(J244="Yes",K244="Yes"),"Capable but not migrated. Confirm the negotiated algorithm in production, not the configured one.",IF(AND(N244="",OR(F244="FIPS 140-2 validated",F244="Historical",F244="Not validated")),"No replacement identified for a module on a retired or unvalidated standard. Identify one before the certificate lapses, not after.","Maintain and re verify at the next certificate review.")))))</f>
        <v/>
      </c>
    </row>
    <row r="245">
      <c r="A245" s="8" t="n"/>
      <c r="B245" s="8" t="n"/>
      <c r="C245" s="8" t="n"/>
      <c r="D245" s="8" t="n"/>
      <c r="E245" s="8" t="n"/>
      <c r="F245" s="8" t="n"/>
      <c r="G245" s="8" t="n"/>
      <c r="H245" s="8" t="n"/>
      <c r="I245" s="8" t="n"/>
      <c r="J245" s="8" t="n"/>
      <c r="K245" s="8" t="n"/>
      <c r="L245" s="8" t="n"/>
      <c r="M245" s="9">
        <f>IF(B245="","",IF(F245="FIPS 140-3 validated","Clear for new procurement",IF(OR(F245="FIPS 140-2 validated",F245="Historical"),IF(L245="Yes","BLOCKS new federal sale from 21 Sep 2026","Not federal facing, but now on a retired standard"),IF(F245="In validation queue","Pending. Treat as unvalidated until the certificate issues","Unvalidated"))))</f>
        <v/>
      </c>
      <c r="N245" s="8" t="n"/>
      <c r="O245" s="8" t="n"/>
      <c r="P245" s="8" t="n"/>
      <c r="Q245" s="9">
        <f>IF(P245="","",P245-TODAY())</f>
        <v/>
      </c>
      <c r="R245" s="9">
        <f>IF(B245="","",IF(AND(L245="Yes",F245&lt;&gt;"FIPS 140-3 validated"),"REPLACE OR REVALIDATE. This module cannot support a new federal sale and the date has passed or is days away.",IF(AND(J245="Yes",K245="No"),"Quantum vulnerable with no post quantum path. Put this module on the migration roadmap as a Wave 1 item.",IF(AND(J245="Yes",K245="Yes"),"Capable but not migrated. Confirm the negotiated algorithm in production, not the configured one.",IF(AND(N245="",OR(F245="FIPS 140-2 validated",F245="Historical",F245="Not validated")),"No replacement identified for a module on a retired or unvalidated standard. Identify one before the certificate lapses, not after.","Maintain and re verify at the next certificate review.")))))</f>
        <v/>
      </c>
    </row>
    <row r="246">
      <c r="A246" s="8" t="n"/>
      <c r="B246" s="8" t="n"/>
      <c r="C246" s="8" t="n"/>
      <c r="D246" s="8" t="n"/>
      <c r="E246" s="8" t="n"/>
      <c r="F246" s="8" t="n"/>
      <c r="G246" s="8" t="n"/>
      <c r="H246" s="8" t="n"/>
      <c r="I246" s="8" t="n"/>
      <c r="J246" s="8" t="n"/>
      <c r="K246" s="8" t="n"/>
      <c r="L246" s="8" t="n"/>
      <c r="M246" s="9">
        <f>IF(B246="","",IF(F246="FIPS 140-3 validated","Clear for new procurement",IF(OR(F246="FIPS 140-2 validated",F246="Historical"),IF(L246="Yes","BLOCKS new federal sale from 21 Sep 2026","Not federal facing, but now on a retired standard"),IF(F246="In validation queue","Pending. Treat as unvalidated until the certificate issues","Unvalidated"))))</f>
        <v/>
      </c>
      <c r="N246" s="8" t="n"/>
      <c r="O246" s="8" t="n"/>
      <c r="P246" s="8" t="n"/>
      <c r="Q246" s="9">
        <f>IF(P246="","",P246-TODAY())</f>
        <v/>
      </c>
      <c r="R246" s="9">
        <f>IF(B246="","",IF(AND(L246="Yes",F246&lt;&gt;"FIPS 140-3 validated"),"REPLACE OR REVALIDATE. This module cannot support a new federal sale and the date has passed or is days away.",IF(AND(J246="Yes",K246="No"),"Quantum vulnerable with no post quantum path. Put this module on the migration roadmap as a Wave 1 item.",IF(AND(J246="Yes",K246="Yes"),"Capable but not migrated. Confirm the negotiated algorithm in production, not the configured one.",IF(AND(N246="",OR(F246="FIPS 140-2 validated",F246="Historical",F246="Not validated")),"No replacement identified for a module on a retired or unvalidated standard. Identify one before the certificate lapses, not after.","Maintain and re verify at the next certificate review.")))))</f>
        <v/>
      </c>
    </row>
    <row r="247">
      <c r="A247" s="8" t="n"/>
      <c r="B247" s="8" t="n"/>
      <c r="C247" s="8" t="n"/>
      <c r="D247" s="8" t="n"/>
      <c r="E247" s="8" t="n"/>
      <c r="F247" s="8" t="n"/>
      <c r="G247" s="8" t="n"/>
      <c r="H247" s="8" t="n"/>
      <c r="I247" s="8" t="n"/>
      <c r="J247" s="8" t="n"/>
      <c r="K247" s="8" t="n"/>
      <c r="L247" s="8" t="n"/>
      <c r="M247" s="9">
        <f>IF(B247="","",IF(F247="FIPS 140-3 validated","Clear for new procurement",IF(OR(F247="FIPS 140-2 validated",F247="Historical"),IF(L247="Yes","BLOCKS new federal sale from 21 Sep 2026","Not federal facing, but now on a retired standard"),IF(F247="In validation queue","Pending. Treat as unvalidated until the certificate issues","Unvalidated"))))</f>
        <v/>
      </c>
      <c r="N247" s="8" t="n"/>
      <c r="O247" s="8" t="n"/>
      <c r="P247" s="8" t="n"/>
      <c r="Q247" s="9">
        <f>IF(P247="","",P247-TODAY())</f>
        <v/>
      </c>
      <c r="R247" s="9">
        <f>IF(B247="","",IF(AND(L247="Yes",F247&lt;&gt;"FIPS 140-3 validated"),"REPLACE OR REVALIDATE. This module cannot support a new federal sale and the date has passed or is days away.",IF(AND(J247="Yes",K247="No"),"Quantum vulnerable with no post quantum path. Put this module on the migration roadmap as a Wave 1 item.",IF(AND(J247="Yes",K247="Yes"),"Capable but not migrated. Confirm the negotiated algorithm in production, not the configured one.",IF(AND(N247="",OR(F247="FIPS 140-2 validated",F247="Historical",F247="Not validated")),"No replacement identified for a module on a retired or unvalidated standard. Identify one before the certificate lapses, not after.","Maintain and re verify at the next certificate review.")))))</f>
        <v/>
      </c>
    </row>
    <row r="248">
      <c r="A248" s="8" t="n"/>
      <c r="B248" s="8" t="n"/>
      <c r="C248" s="8" t="n"/>
      <c r="D248" s="8" t="n"/>
      <c r="E248" s="8" t="n"/>
      <c r="F248" s="8" t="n"/>
      <c r="G248" s="8" t="n"/>
      <c r="H248" s="8" t="n"/>
      <c r="I248" s="8" t="n"/>
      <c r="J248" s="8" t="n"/>
      <c r="K248" s="8" t="n"/>
      <c r="L248" s="8" t="n"/>
      <c r="M248" s="9">
        <f>IF(B248="","",IF(F248="FIPS 140-3 validated","Clear for new procurement",IF(OR(F248="FIPS 140-2 validated",F248="Historical"),IF(L248="Yes","BLOCKS new federal sale from 21 Sep 2026","Not federal facing, but now on a retired standard"),IF(F248="In validation queue","Pending. Treat as unvalidated until the certificate issues","Unvalidated"))))</f>
        <v/>
      </c>
      <c r="N248" s="8" t="n"/>
      <c r="O248" s="8" t="n"/>
      <c r="P248" s="8" t="n"/>
      <c r="Q248" s="9">
        <f>IF(P248="","",P248-TODAY())</f>
        <v/>
      </c>
      <c r="R248" s="9">
        <f>IF(B248="","",IF(AND(L248="Yes",F248&lt;&gt;"FIPS 140-3 validated"),"REPLACE OR REVALIDATE. This module cannot support a new federal sale and the date has passed or is days away.",IF(AND(J248="Yes",K248="No"),"Quantum vulnerable with no post quantum path. Put this module on the migration roadmap as a Wave 1 item.",IF(AND(J248="Yes",K248="Yes"),"Capable but not migrated. Confirm the negotiated algorithm in production, not the configured one.",IF(AND(N248="",OR(F248="FIPS 140-2 validated",F248="Historical",F248="Not validated")),"No replacement identified for a module on a retired or unvalidated standard. Identify one before the certificate lapses, not after.","Maintain and re verify at the next certificate review.")))))</f>
        <v/>
      </c>
    </row>
    <row r="249">
      <c r="A249" s="8" t="n"/>
      <c r="B249" s="8" t="n"/>
      <c r="C249" s="8" t="n"/>
      <c r="D249" s="8" t="n"/>
      <c r="E249" s="8" t="n"/>
      <c r="F249" s="8" t="n"/>
      <c r="G249" s="8" t="n"/>
      <c r="H249" s="8" t="n"/>
      <c r="I249" s="8" t="n"/>
      <c r="J249" s="8" t="n"/>
      <c r="K249" s="8" t="n"/>
      <c r="L249" s="8" t="n"/>
      <c r="M249" s="9">
        <f>IF(B249="","",IF(F249="FIPS 140-3 validated","Clear for new procurement",IF(OR(F249="FIPS 140-2 validated",F249="Historical"),IF(L249="Yes","BLOCKS new federal sale from 21 Sep 2026","Not federal facing, but now on a retired standard"),IF(F249="In validation queue","Pending. Treat as unvalidated until the certificate issues","Unvalidated"))))</f>
        <v/>
      </c>
      <c r="N249" s="8" t="n"/>
      <c r="O249" s="8" t="n"/>
      <c r="P249" s="8" t="n"/>
      <c r="Q249" s="9">
        <f>IF(P249="","",P249-TODAY())</f>
        <v/>
      </c>
      <c r="R249" s="9">
        <f>IF(B249="","",IF(AND(L249="Yes",F249&lt;&gt;"FIPS 140-3 validated"),"REPLACE OR REVALIDATE. This module cannot support a new federal sale and the date has passed or is days away.",IF(AND(J249="Yes",K249="No"),"Quantum vulnerable with no post quantum path. Put this module on the migration roadmap as a Wave 1 item.",IF(AND(J249="Yes",K249="Yes"),"Capable but not migrated. Confirm the negotiated algorithm in production, not the configured one.",IF(AND(N249="",OR(F249="FIPS 140-2 validated",F249="Historical",F249="Not validated")),"No replacement identified for a module on a retired or unvalidated standard. Identify one before the certificate lapses, not after.","Maintain and re verify at the next certificate review.")))))</f>
        <v/>
      </c>
    </row>
    <row r="250">
      <c r="A250" s="8" t="n"/>
      <c r="B250" s="8" t="n"/>
      <c r="C250" s="8" t="n"/>
      <c r="D250" s="8" t="n"/>
      <c r="E250" s="8" t="n"/>
      <c r="F250" s="8" t="n"/>
      <c r="G250" s="8" t="n"/>
      <c r="H250" s="8" t="n"/>
      <c r="I250" s="8" t="n"/>
      <c r="J250" s="8" t="n"/>
      <c r="K250" s="8" t="n"/>
      <c r="L250" s="8" t="n"/>
      <c r="M250" s="9">
        <f>IF(B250="","",IF(F250="FIPS 140-3 validated","Clear for new procurement",IF(OR(F250="FIPS 140-2 validated",F250="Historical"),IF(L250="Yes","BLOCKS new federal sale from 21 Sep 2026","Not federal facing, but now on a retired standard"),IF(F250="In validation queue","Pending. Treat as unvalidated until the certificate issues","Unvalidated"))))</f>
        <v/>
      </c>
      <c r="N250" s="8" t="n"/>
      <c r="O250" s="8" t="n"/>
      <c r="P250" s="8" t="n"/>
      <c r="Q250" s="9">
        <f>IF(P250="","",P250-TODAY())</f>
        <v/>
      </c>
      <c r="R250" s="9">
        <f>IF(B250="","",IF(AND(L250="Yes",F250&lt;&gt;"FIPS 140-3 validated"),"REPLACE OR REVALIDATE. This module cannot support a new federal sale and the date has passed or is days away.",IF(AND(J250="Yes",K250="No"),"Quantum vulnerable with no post quantum path. Put this module on the migration roadmap as a Wave 1 item.",IF(AND(J250="Yes",K250="Yes"),"Capable but not migrated. Confirm the negotiated algorithm in production, not the configured one.",IF(AND(N250="",OR(F250="FIPS 140-2 validated",F250="Historical",F250="Not validated")),"No replacement identified for a module on a retired or unvalidated standard. Identify one before the certificate lapses, not after.","Maintain and re verify at the next certificate review.")))))</f>
        <v/>
      </c>
    </row>
    <row r="251">
      <c r="A251" s="8" t="n"/>
      <c r="B251" s="8" t="n"/>
      <c r="C251" s="8" t="n"/>
      <c r="D251" s="8" t="n"/>
      <c r="E251" s="8" t="n"/>
      <c r="F251" s="8" t="n"/>
      <c r="G251" s="8" t="n"/>
      <c r="H251" s="8" t="n"/>
      <c r="I251" s="8" t="n"/>
      <c r="J251" s="8" t="n"/>
      <c r="K251" s="8" t="n"/>
      <c r="L251" s="8" t="n"/>
      <c r="M251" s="9">
        <f>IF(B251="","",IF(F251="FIPS 140-3 validated","Clear for new procurement",IF(OR(F251="FIPS 140-2 validated",F251="Historical"),IF(L251="Yes","BLOCKS new federal sale from 21 Sep 2026","Not federal facing, but now on a retired standard"),IF(F251="In validation queue","Pending. Treat as unvalidated until the certificate issues","Unvalidated"))))</f>
        <v/>
      </c>
      <c r="N251" s="8" t="n"/>
      <c r="O251" s="8" t="n"/>
      <c r="P251" s="8" t="n"/>
      <c r="Q251" s="9">
        <f>IF(P251="","",P251-TODAY())</f>
        <v/>
      </c>
      <c r="R251" s="9">
        <f>IF(B251="","",IF(AND(L251="Yes",F251&lt;&gt;"FIPS 140-3 validated"),"REPLACE OR REVALIDATE. This module cannot support a new federal sale and the date has passed or is days away.",IF(AND(J251="Yes",K251="No"),"Quantum vulnerable with no post quantum path. Put this module on the migration roadmap as a Wave 1 item.",IF(AND(J251="Yes",K251="Yes"),"Capable but not migrated. Confirm the negotiated algorithm in production, not the configured one.",IF(AND(N251="",OR(F251="FIPS 140-2 validated",F251="Historical",F251="Not validated")),"No replacement identified for a module on a retired or unvalidated standard. Identify one before the certificate lapses, not after.","Maintain and re verify at the next certificate review.")))))</f>
        <v/>
      </c>
    </row>
    <row r="252">
      <c r="A252" s="8" t="n"/>
      <c r="B252" s="8" t="n"/>
      <c r="C252" s="8" t="n"/>
      <c r="D252" s="8" t="n"/>
      <c r="E252" s="8" t="n"/>
      <c r="F252" s="8" t="n"/>
      <c r="G252" s="8" t="n"/>
      <c r="H252" s="8" t="n"/>
      <c r="I252" s="8" t="n"/>
      <c r="J252" s="8" t="n"/>
      <c r="K252" s="8" t="n"/>
      <c r="L252" s="8" t="n"/>
      <c r="M252" s="9">
        <f>IF(B252="","",IF(F252="FIPS 140-3 validated","Clear for new procurement",IF(OR(F252="FIPS 140-2 validated",F252="Historical"),IF(L252="Yes","BLOCKS new federal sale from 21 Sep 2026","Not federal facing, but now on a retired standard"),IF(F252="In validation queue","Pending. Treat as unvalidated until the certificate issues","Unvalidated"))))</f>
        <v/>
      </c>
      <c r="N252" s="8" t="n"/>
      <c r="O252" s="8" t="n"/>
      <c r="P252" s="8" t="n"/>
      <c r="Q252" s="9">
        <f>IF(P252="","",P252-TODAY())</f>
        <v/>
      </c>
      <c r="R252" s="9">
        <f>IF(B252="","",IF(AND(L252="Yes",F252&lt;&gt;"FIPS 140-3 validated"),"REPLACE OR REVALIDATE. This module cannot support a new federal sale and the date has passed or is days away.",IF(AND(J252="Yes",K252="No"),"Quantum vulnerable with no post quantum path. Put this module on the migration roadmap as a Wave 1 item.",IF(AND(J252="Yes",K252="Yes"),"Capable but not migrated. Confirm the negotiated algorithm in production, not the configured one.",IF(AND(N252="",OR(F252="FIPS 140-2 validated",F252="Historical",F252="Not validated")),"No replacement identified for a module on a retired or unvalidated standard. Identify one before the certificate lapses, not after.","Maintain and re verify at the next certificate review.")))))</f>
        <v/>
      </c>
    </row>
    <row r="253">
      <c r="A253" s="8" t="n"/>
      <c r="B253" s="8" t="n"/>
      <c r="C253" s="8" t="n"/>
      <c r="D253" s="8" t="n"/>
      <c r="E253" s="8" t="n"/>
      <c r="F253" s="8" t="n"/>
      <c r="G253" s="8" t="n"/>
      <c r="H253" s="8" t="n"/>
      <c r="I253" s="8" t="n"/>
      <c r="J253" s="8" t="n"/>
      <c r="K253" s="8" t="n"/>
      <c r="L253" s="8" t="n"/>
      <c r="M253" s="9">
        <f>IF(B253="","",IF(F253="FIPS 140-3 validated","Clear for new procurement",IF(OR(F253="FIPS 140-2 validated",F253="Historical"),IF(L253="Yes","BLOCKS new federal sale from 21 Sep 2026","Not federal facing, but now on a retired standard"),IF(F253="In validation queue","Pending. Treat as unvalidated until the certificate issues","Unvalidated"))))</f>
        <v/>
      </c>
      <c r="N253" s="8" t="n"/>
      <c r="O253" s="8" t="n"/>
      <c r="P253" s="8" t="n"/>
      <c r="Q253" s="9">
        <f>IF(P253="","",P253-TODAY())</f>
        <v/>
      </c>
      <c r="R253" s="9">
        <f>IF(B253="","",IF(AND(L253="Yes",F253&lt;&gt;"FIPS 140-3 validated"),"REPLACE OR REVALIDATE. This module cannot support a new federal sale and the date has passed or is days away.",IF(AND(J253="Yes",K253="No"),"Quantum vulnerable with no post quantum path. Put this module on the migration roadmap as a Wave 1 item.",IF(AND(J253="Yes",K253="Yes"),"Capable but not migrated. Confirm the negotiated algorithm in production, not the configured one.",IF(AND(N253="",OR(F253="FIPS 140-2 validated",F253="Historical",F253="Not validated")),"No replacement identified for a module on a retired or unvalidated standard. Identify one before the certificate lapses, not after.","Maintain and re verify at the next certificate review.")))))</f>
        <v/>
      </c>
    </row>
    <row r="254">
      <c r="A254" s="8" t="n"/>
      <c r="B254" s="8" t="n"/>
      <c r="C254" s="8" t="n"/>
      <c r="D254" s="8" t="n"/>
      <c r="E254" s="8" t="n"/>
      <c r="F254" s="8" t="n"/>
      <c r="G254" s="8" t="n"/>
      <c r="H254" s="8" t="n"/>
      <c r="I254" s="8" t="n"/>
      <c r="J254" s="8" t="n"/>
      <c r="K254" s="8" t="n"/>
      <c r="L254" s="8" t="n"/>
      <c r="M254" s="9">
        <f>IF(B254="","",IF(F254="FIPS 140-3 validated","Clear for new procurement",IF(OR(F254="FIPS 140-2 validated",F254="Historical"),IF(L254="Yes","BLOCKS new federal sale from 21 Sep 2026","Not federal facing, but now on a retired standard"),IF(F254="In validation queue","Pending. Treat as unvalidated until the certificate issues","Unvalidated"))))</f>
        <v/>
      </c>
      <c r="N254" s="8" t="n"/>
      <c r="O254" s="8" t="n"/>
      <c r="P254" s="8" t="n"/>
      <c r="Q254" s="9">
        <f>IF(P254="","",P254-TODAY())</f>
        <v/>
      </c>
      <c r="R254" s="9">
        <f>IF(B254="","",IF(AND(L254="Yes",F254&lt;&gt;"FIPS 140-3 validated"),"REPLACE OR REVALIDATE. This module cannot support a new federal sale and the date has passed or is days away.",IF(AND(J254="Yes",K254="No"),"Quantum vulnerable with no post quantum path. Put this module on the migration roadmap as a Wave 1 item.",IF(AND(J254="Yes",K254="Yes"),"Capable but not migrated. Confirm the negotiated algorithm in production, not the configured one.",IF(AND(N254="",OR(F254="FIPS 140-2 validated",F254="Historical",F254="Not validated")),"No replacement identified for a module on a retired or unvalidated standard. Identify one before the certificate lapses, not after.","Maintain and re verify at the next certificate review.")))))</f>
        <v/>
      </c>
    </row>
    <row r="255">
      <c r="A255" s="8" t="n"/>
      <c r="B255" s="8" t="n"/>
      <c r="C255" s="8" t="n"/>
      <c r="D255" s="8" t="n"/>
      <c r="E255" s="8" t="n"/>
      <c r="F255" s="8" t="n"/>
      <c r="G255" s="8" t="n"/>
      <c r="H255" s="8" t="n"/>
      <c r="I255" s="8" t="n"/>
      <c r="J255" s="8" t="n"/>
      <c r="K255" s="8" t="n"/>
      <c r="L255" s="8" t="n"/>
      <c r="M255" s="9">
        <f>IF(B255="","",IF(F255="FIPS 140-3 validated","Clear for new procurement",IF(OR(F255="FIPS 140-2 validated",F255="Historical"),IF(L255="Yes","BLOCKS new federal sale from 21 Sep 2026","Not federal facing, but now on a retired standard"),IF(F255="In validation queue","Pending. Treat as unvalidated until the certificate issues","Unvalidated"))))</f>
        <v/>
      </c>
      <c r="N255" s="8" t="n"/>
      <c r="O255" s="8" t="n"/>
      <c r="P255" s="8" t="n"/>
      <c r="Q255" s="9">
        <f>IF(P255="","",P255-TODAY())</f>
        <v/>
      </c>
      <c r="R255" s="9">
        <f>IF(B255="","",IF(AND(L255="Yes",F255&lt;&gt;"FIPS 140-3 validated"),"REPLACE OR REVALIDATE. This module cannot support a new federal sale and the date has passed or is days away.",IF(AND(J255="Yes",K255="No"),"Quantum vulnerable with no post quantum path. Put this module on the migration roadmap as a Wave 1 item.",IF(AND(J255="Yes",K255="Yes"),"Capable but not migrated. Confirm the negotiated algorithm in production, not the configured one.",IF(AND(N255="",OR(F255="FIPS 140-2 validated",F255="Historical",F255="Not validated")),"No replacement identified for a module on a retired or unvalidated standard. Identify one before the certificate lapses, not after.","Maintain and re verify at the next certificate review.")))))</f>
        <v/>
      </c>
    </row>
  </sheetData>
  <mergeCells count="3">
    <mergeCell ref="A3:R3"/>
    <mergeCell ref="A2:R2"/>
    <mergeCell ref="A1:R1"/>
  </mergeCells>
  <conditionalFormatting sqref="M6:M255">
    <cfRule type="expression" priority="1" dxfId="0">
      <formula>ISNUMBER(SEARCH("BLOCKS",M6))</formula>
    </cfRule>
  </conditionalFormatting>
  <conditionalFormatting sqref="R6:R255">
    <cfRule type="expression" priority="2" dxfId="0">
      <formula>OR(ISNUMBER(SEARCH("REPLACE",R6)),ISNUMBER(SEARCH("no post quantum path",R6)))</formula>
    </cfRule>
  </conditionalFormatting>
  <conditionalFormatting sqref="Q6:Q255">
    <cfRule type="cellIs" priority="3" operator="lessThan" dxfId="0">
      <formula>0</formula>
    </cfRule>
  </conditionalFormatting>
  <dataValidations count="4">
    <dataValidation sqref="F6:F255" showDropDown="0" showInputMessage="0" showErrorMessage="0" allowBlank="1" promptTitle="Choose one" prompt="" type="list">
      <formula1>"FIPS 140-3 validated,FIPS 140-2 validated,Historical,In validation queue,Not validated,Not applicable"</formula1>
    </dataValidation>
    <dataValidation sqref="J6:J255" showDropDown="0" showInputMessage="0" showErrorMessage="0" allowBlank="1" promptTitle="Choose one" prompt="" type="list">
      <formula1>"Yes,No,Unknown"</formula1>
    </dataValidation>
    <dataValidation sqref="K6:K255" showDropDown="0" showInputMessage="0" showErrorMessage="0" allowBlank="1" promptTitle="Choose one" prompt="" type="list">
      <formula1>"Yes,No,Unknown"</formula1>
    </dataValidation>
    <dataValidation sqref="L6:L255" showDropDown="0" showInputMessage="0" showErrorMessage="0" allowBlank="1" promptTitle="Choose one" prompt="" type="list">
      <formula1>"Yes,No,Unknown"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
  <sheetViews>
    <sheetView workbookViewId="0">
      <pane ySplit="4" topLeftCell="A5" activePane="bottomLeft" state="frozen"/>
      <selection pane="bottomLeft" activeCell="A1" sqref="A1"/>
    </sheetView>
  </sheetViews>
  <sheetFormatPr baseColWidth="8" defaultRowHeight="15"/>
  <cols>
    <col width="30" customWidth="1" min="1" max="1"/>
    <col width="44" customWidth="1" min="2" max="2"/>
    <col width="44" customWidth="1" min="3" max="3"/>
    <col width="20" customWidth="1" min="4" max="4"/>
    <col width="24" customWidth="1" min="5" max="5"/>
    <col width="16" customWidth="1" min="6" max="6"/>
    <col width="9" customWidth="1" min="7" max="7"/>
    <col width="44" customWidth="1" min="8" max="8"/>
  </cols>
  <sheetData>
    <row r="1" ht="30" customHeight="1">
      <c r="A1" s="1" t="inlineStr">
        <is>
          <t>CBOM FIELD READINESS</t>
        </is>
      </c>
    </row>
    <row r="2" ht="32" customHeight="1">
      <c r="A2" s="2" t="inlineStr">
        <is>
          <t>Score each anticipated field. Two points if you can produce it today in machine readable form, one if you can produce it by hand, zero if you cannot produce it at all. The total tells you how far you are from exporting rather than rebuilding.</t>
        </is>
      </c>
    </row>
    <row r="3" ht="26" customHeight="1">
      <c r="A3" s="3" t="inlineStr">
        <is>
          <t>FIELD NAMES ARE ANTICIPATED FROM THE SBOM PRECEDENT AND THE TEXT OF EXECUTIVE ORDER 14412. RECONCILE THEM AGAINST THE PUBLISHED MINIMUM ELEMENTS WHEN CISA AND NIST ISSUE THEM, EXPECTED AROUND MARCH 2027.</t>
        </is>
      </c>
    </row>
    <row r="4" ht="34" customHeight="1">
      <c r="A4" s="10" t="inlineStr">
        <is>
          <t>Field</t>
        </is>
      </c>
      <c r="B4" s="10" t="inlineStr">
        <is>
          <t>What it records</t>
        </is>
      </c>
      <c r="C4" s="10" t="inlineStr">
        <is>
          <t>Why a buyer will ask</t>
        </is>
      </c>
      <c r="D4" s="10" t="inlineStr">
        <is>
          <t>Can you produce it today</t>
        </is>
      </c>
      <c r="E4" s="10" t="inlineStr">
        <is>
          <t>Source system</t>
        </is>
      </c>
      <c r="F4" s="10" t="inlineStr">
        <is>
          <t>Machine readable</t>
        </is>
      </c>
      <c r="G4" s="10" t="inlineStr">
        <is>
          <t>Score</t>
        </is>
      </c>
      <c r="H4" s="10" t="inlineStr">
        <is>
          <t>Gap to close</t>
        </is>
      </c>
    </row>
    <row r="5" ht="40" customHeight="1">
      <c r="A5" s="11" t="inlineStr">
        <is>
          <t>Component identity</t>
        </is>
      </c>
      <c r="B5" s="12" t="inlineStr">
        <is>
          <t>Unique identifier for the hardware or software element the cryptography sits inside</t>
        </is>
      </c>
      <c r="C5" s="12" t="inlineStr">
        <is>
          <t>Without it a buyer cannot tell two deployments of the same library apart</t>
        </is>
      </c>
      <c r="D5" s="13" t="n"/>
      <c r="E5" s="13" t="n"/>
      <c r="F5" s="13" t="n"/>
      <c r="G5" s="14">
        <f>IF(D5="","",IF(AND(D5="Yes",F5="Yes"),2,IF(D5="Yes",1,IF(D5="By hand",1,0))))</f>
        <v/>
      </c>
      <c r="H5" s="14">
        <f>IF(D5="","",IF(D5="No","Cannot produce this field at all. This is the gap that will stall a CBOM request.",IF(AND(D5="Yes",F5="No"),"Producible but not machine readable. Export path needed, which is cheaper now than under a customer deadline.",IF(D5="By hand","Manual only. Will not survive an automated assessment or a quarterly refresh.","Ready. Confirm the source system still owns it at the next review."))))</f>
        <v/>
      </c>
    </row>
    <row r="6" ht="40" customHeight="1">
      <c r="A6" s="11" t="inlineStr">
        <is>
          <t>Algorithm</t>
        </is>
      </c>
      <c r="B6" s="12" t="inlineStr">
        <is>
          <t>Each cryptographic algorithm the component uses, named to the standard</t>
        </is>
      </c>
      <c r="C6" s="12" t="inlineStr">
        <is>
          <t>The single field the automated assessment is for</t>
        </is>
      </c>
      <c r="D6" s="13" t="n"/>
      <c r="E6" s="13" t="n"/>
      <c r="F6" s="13" t="n"/>
      <c r="G6" s="14">
        <f>IF(D6="","",IF(AND(D6="Yes",F6="Yes"),2,IF(D6="Yes",1,IF(D6="By hand",1,0))))</f>
        <v/>
      </c>
      <c r="H6" s="14">
        <f>IF(D6="","",IF(D6="No","Cannot produce this field at all. This is the gap that will stall a CBOM request.",IF(AND(D6="Yes",F6="No"),"Producible but not machine readable. Export path needed, which is cheaper now than under a customer deadline.",IF(D6="By hand","Manual only. Will not survive an automated assessment or a quarterly refresh.","Ready. Confirm the source system still owns it at the next review."))))</f>
        <v/>
      </c>
    </row>
    <row r="7" ht="40" customHeight="1">
      <c r="A7" s="11" t="inlineStr">
        <is>
          <t>Key length and parameters</t>
        </is>
      </c>
      <c r="B7" s="12" t="inlineStr">
        <is>
          <t>Key sizes, curves, and mode of operation</t>
        </is>
      </c>
      <c r="C7" s="12" t="inlineStr">
        <is>
          <t>A correct algorithm at an insufficient key length is still a finding</t>
        </is>
      </c>
      <c r="D7" s="13" t="n"/>
      <c r="E7" s="13" t="n"/>
      <c r="F7" s="13" t="n"/>
      <c r="G7" s="14">
        <f>IF(D7="","",IF(AND(D7="Yes",F7="Yes"),2,IF(D7="Yes",1,IF(D7="By hand",1,0))))</f>
        <v/>
      </c>
      <c r="H7" s="14">
        <f>IF(D7="","",IF(D7="No","Cannot produce this field at all. This is the gap that will stall a CBOM request.",IF(AND(D7="Yes",F7="No"),"Producible but not machine readable. Export path needed, which is cheaper now than under a customer deadline.",IF(D7="By hand","Manual only. Will not survive an automated assessment or a quarterly refresh.","Ready. Confirm the source system still owns it at the next review."))))</f>
        <v/>
      </c>
    </row>
    <row r="8" ht="40" customHeight="1">
      <c r="A8" s="11" t="inlineStr">
        <is>
          <t>Purpose of use</t>
        </is>
      </c>
      <c r="B8" s="12" t="inlineStr">
        <is>
          <t>Key establishment, digital signature, encryption at rest, hashing, authentication</t>
        </is>
      </c>
      <c r="C8" s="12" t="inlineStr">
        <is>
          <t>Determines which of the 2030 and 2031 federal dates applies</t>
        </is>
      </c>
      <c r="D8" s="13" t="n"/>
      <c r="E8" s="13" t="n"/>
      <c r="F8" s="13" t="n"/>
      <c r="G8" s="14">
        <f>IF(D8="","",IF(AND(D8="Yes",F8="Yes"),2,IF(D8="Yes",1,IF(D8="By hand",1,0))))</f>
        <v/>
      </c>
      <c r="H8" s="14">
        <f>IF(D8="","",IF(D8="No","Cannot produce this field at all. This is the gap that will stall a CBOM request.",IF(AND(D8="Yes",F8="No"),"Producible but not machine readable. Export path needed, which is cheaper now than under a customer deadline.",IF(D8="By hand","Manual only. Will not survive an automated assessment or a quarterly refresh.","Ready. Confirm the source system still owns it at the next review."))))</f>
        <v/>
      </c>
    </row>
    <row r="9" ht="40" customHeight="1">
      <c r="A9" s="11" t="inlineStr">
        <is>
          <t>Validation reference</t>
        </is>
      </c>
      <c r="B9" s="12" t="inlineStr">
        <is>
          <t>FIPS certificate number and validation level where applicable</t>
        </is>
      </c>
      <c r="C9" s="12" t="inlineStr">
        <is>
          <t>The 140-3 procurement gate is answered from this field</t>
        </is>
      </c>
      <c r="D9" s="13" t="n"/>
      <c r="E9" s="13" t="n"/>
      <c r="F9" s="13" t="n"/>
      <c r="G9" s="14">
        <f>IF(D9="","",IF(AND(D9="Yes",F9="Yes"),2,IF(D9="Yes",1,IF(D9="By hand",1,0))))</f>
        <v/>
      </c>
      <c r="H9" s="14">
        <f>IF(D9="","",IF(D9="No","Cannot produce this field at all. This is the gap that will stall a CBOM request.",IF(AND(D9="Yes",F9="No"),"Producible but not machine readable. Export path needed, which is cheaper now than under a customer deadline.",IF(D9="By hand","Manual only. Will not survive an automated assessment or a quarterly refresh.","Ready. Confirm the source system still owns it at the next review."))))</f>
        <v/>
      </c>
    </row>
    <row r="10" ht="40" customHeight="1">
      <c r="A10" s="11" t="inlineStr">
        <is>
          <t>Provider or library</t>
        </is>
      </c>
      <c r="B10" s="12" t="inlineStr">
        <is>
          <t>The implementation providing the algorithm, and its version</t>
        </is>
      </c>
      <c r="C10" s="12" t="inlineStr">
        <is>
          <t>Vulnerabilities attach to implementations, not to algorithms</t>
        </is>
      </c>
      <c r="D10" s="13" t="n"/>
      <c r="E10" s="13" t="n"/>
      <c r="F10" s="13" t="n"/>
      <c r="G10" s="14">
        <f>IF(D10="","",IF(AND(D10="Yes",F10="Yes"),2,IF(D10="Yes",1,IF(D10="By hand",1,0))))</f>
        <v/>
      </c>
      <c r="H10" s="14">
        <f>IF(D10="","",IF(D10="No","Cannot produce this field at all. This is the gap that will stall a CBOM request.",IF(AND(D10="Yes",F10="No"),"Producible but not machine readable. Export path needed, which is cheaper now than under a customer deadline.",IF(D10="By hand","Manual only. Will not survive an automated assessment or a quarterly refresh.","Ready. Confirm the source system still owns it at the next review."))))</f>
        <v/>
      </c>
    </row>
    <row r="11" ht="40" customHeight="1">
      <c r="A11" s="11" t="inlineStr">
        <is>
          <t>Crypto agility status</t>
        </is>
      </c>
      <c r="B11" s="12" t="inlineStr">
        <is>
          <t>Whether the algorithm can be changed by configuration rather than code</t>
        </is>
      </c>
      <c r="C11" s="12" t="inlineStr">
        <is>
          <t>Decides whether the next forced change is a task or a programme</t>
        </is>
      </c>
      <c r="D11" s="13" t="n"/>
      <c r="E11" s="13" t="n"/>
      <c r="F11" s="13" t="n"/>
      <c r="G11" s="14">
        <f>IF(D11="","",IF(AND(D11="Yes",F11="Yes"),2,IF(D11="Yes",1,IF(D11="By hand",1,0))))</f>
        <v/>
      </c>
      <c r="H11" s="14">
        <f>IF(D11="","",IF(D11="No","Cannot produce this field at all. This is the gap that will stall a CBOM request.",IF(AND(D11="Yes",F11="No"),"Producible but not machine readable. Export path needed, which is cheaper now than under a customer deadline.",IF(D11="By hand","Manual only. Will not survive an automated assessment or a quarterly refresh.","Ready. Confirm the source system still owns it at the next review."))))</f>
        <v/>
      </c>
    </row>
    <row r="12" ht="40" customHeight="1">
      <c r="A12" s="11" t="inlineStr">
        <is>
          <t>Dependency relationship</t>
        </is>
      </c>
      <c r="B12" s="12" t="inlineStr">
        <is>
          <t>What depends on this component and what it depends on</t>
        </is>
      </c>
      <c r="C12" s="12" t="inlineStr">
        <is>
          <t>The ordering constraints in the roadmap are derived from this</t>
        </is>
      </c>
      <c r="D12" s="13" t="n"/>
      <c r="E12" s="13" t="n"/>
      <c r="F12" s="13" t="n"/>
      <c r="G12" s="14">
        <f>IF(D12="","",IF(AND(D12="Yes",F12="Yes"),2,IF(D12="Yes",1,IF(D12="By hand",1,0))))</f>
        <v/>
      </c>
      <c r="H12" s="14">
        <f>IF(D12="","",IF(D12="No","Cannot produce this field at all. This is the gap that will stall a CBOM request.",IF(AND(D12="Yes",F12="No"),"Producible but not machine readable. Export path needed, which is cheaper now than under a customer deadline.",IF(D12="By hand","Manual only. Will not survive an automated assessment or a quarterly refresh.","Ready. Confirm the source system still owns it at the next review."))))</f>
        <v/>
      </c>
    </row>
    <row r="13" ht="40" customHeight="1">
      <c r="A13" s="11" t="inlineStr">
        <is>
          <t>Data classes protected</t>
        </is>
      </c>
      <c r="B13" s="12" t="inlineStr">
        <is>
          <t>Which data classes this cryptography protects</t>
        </is>
      </c>
      <c r="C13" s="12" t="inlineStr">
        <is>
          <t>Links the module to the shelf life test and therefore to priority</t>
        </is>
      </c>
      <c r="D13" s="13" t="n"/>
      <c r="E13" s="13" t="n"/>
      <c r="F13" s="13" t="n"/>
      <c r="G13" s="14">
        <f>IF(D13="","",IF(AND(D13="Yes",F13="Yes"),2,IF(D13="Yes",1,IF(D13="By hand",1,0))))</f>
        <v/>
      </c>
      <c r="H13" s="14">
        <f>IF(D13="","",IF(D13="No","Cannot produce this field at all. This is the gap that will stall a CBOM request.",IF(AND(D13="Yes",F13="No"),"Producible but not machine readable. Export path needed, which is cheaper now than under a customer deadline.",IF(D13="By hand","Manual only. Will not survive an automated assessment or a quarterly refresh.","Ready. Confirm the source system still owns it at the next review."))))</f>
        <v/>
      </c>
    </row>
    <row r="14" ht="40" customHeight="1">
      <c r="A14" s="11" t="inlineStr">
        <is>
          <t>Owner</t>
        </is>
      </c>
      <c r="B14" s="12" t="inlineStr">
        <is>
          <t>Named accountable person or team</t>
        </is>
      </c>
      <c r="C14" s="12" t="inlineStr">
        <is>
          <t>An unowned module does not get migrated</t>
        </is>
      </c>
      <c r="D14" s="13" t="n"/>
      <c r="E14" s="13" t="n"/>
      <c r="F14" s="13" t="n"/>
      <c r="G14" s="14">
        <f>IF(D14="","",IF(AND(D14="Yes",F14="Yes"),2,IF(D14="Yes",1,IF(D14="By hand",1,0))))</f>
        <v/>
      </c>
      <c r="H14" s="14">
        <f>IF(D14="","",IF(D14="No","Cannot produce this field at all. This is the gap that will stall a CBOM request.",IF(AND(D14="Yes",F14="No"),"Producible but not machine readable. Export path needed, which is cheaper now than under a customer deadline.",IF(D14="By hand","Manual only. Will not survive an automated assessment or a quarterly refresh.","Ready. Confirm the source system still owns it at the next review."))))</f>
        <v/>
      </c>
    </row>
    <row r="15" ht="40" customHeight="1">
      <c r="A15" s="11" t="inlineStr">
        <is>
          <t>Last verified date</t>
        </is>
      </c>
      <c r="B15" s="12" t="inlineStr">
        <is>
          <t>When the entry was last confirmed against the running system</t>
        </is>
      </c>
      <c r="C15" s="12" t="inlineStr">
        <is>
          <t>An inventory without verification dates ages invisibly</t>
        </is>
      </c>
      <c r="D15" s="13" t="n"/>
      <c r="E15" s="13" t="n"/>
      <c r="F15" s="13" t="n"/>
      <c r="G15" s="14">
        <f>IF(D15="","",IF(AND(D15="Yes",F15="Yes"),2,IF(D15="Yes",1,IF(D15="By hand",1,0))))</f>
        <v/>
      </c>
      <c r="H15" s="14">
        <f>IF(D15="","",IF(D15="No","Cannot produce this field at all. This is the gap that will stall a CBOM request.",IF(AND(D15="Yes",F15="No"),"Producible but not machine readable. Export path needed, which is cheaper now than under a customer deadline.",IF(D15="By hand","Manual only. Will not survive an automated assessment or a quarterly refresh.","Ready. Confirm the source system still owns it at the next review."))))</f>
        <v/>
      </c>
    </row>
    <row r="16" ht="40" customHeight="1">
      <c r="A16" s="11" t="inlineStr">
        <is>
          <t>Quantum vulnerability flag</t>
        </is>
      </c>
      <c r="B16" s="12" t="inlineStr">
        <is>
          <t>Whether the algorithm is broken by a cryptographically relevant quantum computer</t>
        </is>
      </c>
      <c r="C16" s="12" t="inlineStr">
        <is>
          <t>The field the whole exercise exists to populate</t>
        </is>
      </c>
      <c r="D16" s="13" t="n"/>
      <c r="E16" s="13" t="n"/>
      <c r="F16" s="13" t="n"/>
      <c r="G16" s="14">
        <f>IF(D16="","",IF(AND(D16="Yes",F16="Yes"),2,IF(D16="Yes",1,IF(D16="By hand",1,0))))</f>
        <v/>
      </c>
      <c r="H16" s="14">
        <f>IF(D16="","",IF(D16="No","Cannot produce this field at all. This is the gap that will stall a CBOM request.",IF(AND(D16="Yes",F16="No"),"Producible but not machine readable. Export path needed, which is cheaper now than under a customer deadline.",IF(D16="By hand","Manual only. Will not survive an automated assessment or a quarterly refresh.","Ready. Confirm the source system still owns it at the next review."))))</f>
        <v/>
      </c>
    </row>
    <row r="18" ht="50" customHeight="1">
      <c r="A18" s="15" t="inlineStr">
        <is>
          <t>TOTAL SCORE</t>
        </is>
      </c>
      <c r="G18" s="16">
        <f>SUM(G5:G16)</f>
        <v/>
      </c>
      <c r="H18" s="17">
        <f>IF(COUNT(G5:G16)=0,"Score the twelve fields above.",IF(G18&gt;=20,"Export ready. You would be mapping an existing structure to the published minimum elements rather than building one.",IF(G18&gt;=13,"Partly ready. The manual fields are the ones that will fail an automated assessment. Close those first.",IF(G18&gt;=7,"Early. You have an inventory in some form but not one that can be exported. Budget for the export path now.","Not started in any usable form. The census on the companion workbook is the prerequisite, not this sheet."))))</f>
        <v/>
      </c>
    </row>
    <row r="20" ht="46" customHeight="1">
      <c r="A20" s="18" t="inlineStr">
        <is>
          <t>Twenty four is the maximum. The score is a readiness measure and not a compliance measure: there is no standard to comply with yet, which is exactly why doing this now is cheap. When the minimum elements are published, re run this sheet against the published field list rather than this anticipated one, and treat any difference as work rather than as a reason to start over.</t>
        </is>
      </c>
    </row>
  </sheetData>
  <mergeCells count="5">
    <mergeCell ref="A3:H3"/>
    <mergeCell ref="A20:H20"/>
    <mergeCell ref="A2:H2"/>
    <mergeCell ref="A1:H1"/>
    <mergeCell ref="H18"/>
  </mergeCells>
  <dataValidations count="2">
    <dataValidation sqref="D5:D16" showDropDown="0" showInputMessage="0" showErrorMessage="0" allowBlank="1" promptTitle="Choose one" prompt="" type="list">
      <formula1>"Yes,By hand,No"</formula1>
    </dataValidation>
    <dataValidation sqref="F5:F16" showDropDown="0" showInputMessage="0" showErrorMessage="0" allowBlank="1" promptTitle="Choose one" prompt="" type="list">
      <formula1>"Yes,No"</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2026-09-15T16:32:32Z</dcterms:created>
  <dcterms:modified xmlns:dcterms="http://purl.org/dc/terms/" xmlns:xsi="http://www.w3.org/2001/XMLSchema-instance" xsi:type="dcterms:W3CDTF">2026-09-15T16:32:33Z</dcterms:modified>
</cp:coreProperties>
</file>